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指導課\取扱実積集計システム\データ\年報\出力EXCEL\2024\"/>
    </mc:Choice>
  </mc:AlternateContent>
  <xr:revisionPtr revIDLastSave="0" documentId="8_{4DDE772B-E68C-46D8-B7AF-19B3EC8078AE}" xr6:coauthVersionLast="36" xr6:coauthVersionMax="36" xr10:uidLastSave="{00000000-0000-0000-0000-000000000000}"/>
  <bookViews>
    <workbookView xWindow="-120" yWindow="-120" windowWidth="20730" windowHeight="11160" activeTab="1" xr2:uid="{00000000-000D-0000-FFFF-FFFF00000000}"/>
  </bookViews>
  <sheets>
    <sheet name="青果" sheetId="1" r:id="rId1"/>
    <sheet name="水産" sheetId="9" r:id="rId2"/>
  </sheets>
  <calcPr calcId="191029"/>
</workbook>
</file>

<file path=xl/calcChain.xml><?xml version="1.0" encoding="utf-8"?>
<calcChain xmlns="http://schemas.openxmlformats.org/spreadsheetml/2006/main">
  <c r="E14" i="1" l="1"/>
  <c r="I14" i="9"/>
  <c r="J14" i="9"/>
  <c r="K14" i="9"/>
  <c r="L14" i="9"/>
  <c r="M14" i="9"/>
  <c r="N14" i="9"/>
  <c r="N28" i="9" s="1"/>
  <c r="O14" i="9"/>
  <c r="P14" i="9"/>
  <c r="Q14" i="9"/>
  <c r="I15" i="9"/>
  <c r="J15" i="9"/>
  <c r="K15" i="9"/>
  <c r="L15" i="9"/>
  <c r="M15" i="9"/>
  <c r="N15" i="9"/>
  <c r="O15" i="9"/>
  <c r="P15" i="9"/>
  <c r="Q15" i="9"/>
  <c r="Q29" i="9" s="1"/>
  <c r="H14" i="9"/>
  <c r="H15" i="9"/>
  <c r="R14" i="9"/>
  <c r="I4" i="9"/>
  <c r="J4" i="9"/>
  <c r="K4" i="9"/>
  <c r="L4" i="9"/>
  <c r="M4" i="9"/>
  <c r="N4" i="9"/>
  <c r="O4" i="9"/>
  <c r="P4" i="9"/>
  <c r="Q4" i="9"/>
  <c r="Q28" i="9" s="1"/>
  <c r="I5" i="9"/>
  <c r="J5" i="9"/>
  <c r="K5" i="9"/>
  <c r="L5" i="9"/>
  <c r="M5" i="9"/>
  <c r="N5" i="9"/>
  <c r="N29" i="9" s="1"/>
  <c r="O5" i="9"/>
  <c r="P5" i="9"/>
  <c r="Q5" i="9"/>
  <c r="F40" i="9"/>
  <c r="F39" i="9"/>
  <c r="F38" i="9"/>
  <c r="F37" i="9"/>
  <c r="F36" i="9"/>
  <c r="F35" i="9"/>
  <c r="F34" i="9"/>
  <c r="F33" i="9"/>
  <c r="G41" i="9"/>
  <c r="H41" i="9"/>
  <c r="I41" i="9"/>
  <c r="J41" i="9"/>
  <c r="K41" i="9"/>
  <c r="L41" i="9"/>
  <c r="M41" i="9"/>
  <c r="M55" i="9" s="1"/>
  <c r="N41" i="9"/>
  <c r="O41" i="9"/>
  <c r="O55" i="9" s="1"/>
  <c r="G15" i="9"/>
  <c r="G14" i="9"/>
  <c r="H5" i="9"/>
  <c r="G5" i="9"/>
  <c r="H4" i="9"/>
  <c r="G4" i="9"/>
  <c r="M14" i="1"/>
  <c r="C26" i="1"/>
  <c r="C25" i="1"/>
  <c r="D14" i="1"/>
  <c r="D15" i="1"/>
  <c r="D16" i="1"/>
  <c r="D37" i="1" s="1"/>
  <c r="D17" i="1"/>
  <c r="D38" i="1" s="1"/>
  <c r="D18" i="1"/>
  <c r="D39" i="1" s="1"/>
  <c r="D19" i="1"/>
  <c r="D40" i="1" s="1"/>
  <c r="C30" i="1"/>
  <c r="O28" i="1"/>
  <c r="N28" i="1"/>
  <c r="M28" i="1"/>
  <c r="L28" i="1"/>
  <c r="K28" i="1"/>
  <c r="J28" i="1"/>
  <c r="I28" i="1"/>
  <c r="H28" i="1"/>
  <c r="G28" i="1"/>
  <c r="F28" i="1"/>
  <c r="E28" i="1"/>
  <c r="O27" i="1"/>
  <c r="N27" i="1"/>
  <c r="M27" i="1"/>
  <c r="L27" i="1"/>
  <c r="K27" i="1"/>
  <c r="J27" i="1"/>
  <c r="I27" i="1"/>
  <c r="H27" i="1"/>
  <c r="G27" i="1"/>
  <c r="F27" i="1"/>
  <c r="E27" i="1"/>
  <c r="D28" i="1"/>
  <c r="D27" i="1"/>
  <c r="C24" i="1"/>
  <c r="C23" i="1"/>
  <c r="K99" i="9"/>
  <c r="J99" i="9"/>
  <c r="I99" i="9"/>
  <c r="H99" i="9"/>
  <c r="G99" i="9"/>
  <c r="K98" i="9"/>
  <c r="J98" i="9"/>
  <c r="I98" i="9"/>
  <c r="H98" i="9"/>
  <c r="G98" i="9"/>
  <c r="G31" i="9"/>
  <c r="G81" i="9"/>
  <c r="G138" i="9" s="1"/>
  <c r="G83" i="9"/>
  <c r="G140" i="9" s="1"/>
  <c r="G88" i="9"/>
  <c r="E16" i="1"/>
  <c r="E37" i="1" s="1"/>
  <c r="E18" i="1"/>
  <c r="E39" i="1" s="1"/>
  <c r="H31" i="9"/>
  <c r="H81" i="9"/>
  <c r="H138" i="9" s="1"/>
  <c r="H83" i="9"/>
  <c r="H140" i="9" s="1"/>
  <c r="H88" i="9"/>
  <c r="F16" i="1"/>
  <c r="F37" i="1" s="1"/>
  <c r="F18" i="1"/>
  <c r="I31" i="9"/>
  <c r="I81" i="9"/>
  <c r="I138" i="9" s="1"/>
  <c r="I83" i="9"/>
  <c r="I140" i="9" s="1"/>
  <c r="I88" i="9"/>
  <c r="G16" i="1"/>
  <c r="G37" i="1" s="1"/>
  <c r="G18" i="1"/>
  <c r="G39" i="1" s="1"/>
  <c r="J31" i="9"/>
  <c r="J81" i="9"/>
  <c r="J138" i="9" s="1"/>
  <c r="J83" i="9"/>
  <c r="J140" i="9" s="1"/>
  <c r="J88" i="9"/>
  <c r="H16" i="1"/>
  <c r="H37" i="1" s="1"/>
  <c r="H18" i="1"/>
  <c r="H39" i="1" s="1"/>
  <c r="K31" i="9"/>
  <c r="K81" i="9"/>
  <c r="K138" i="9" s="1"/>
  <c r="K83" i="9"/>
  <c r="K140" i="9" s="1"/>
  <c r="K88" i="9"/>
  <c r="I16" i="1"/>
  <c r="I37" i="1" s="1"/>
  <c r="I18" i="1"/>
  <c r="I39" i="1" s="1"/>
  <c r="L31" i="9"/>
  <c r="L81" i="9"/>
  <c r="L138" i="9" s="1"/>
  <c r="L83" i="9"/>
  <c r="L140" i="9" s="1"/>
  <c r="L88" i="9"/>
  <c r="L98" i="9"/>
  <c r="J16" i="1"/>
  <c r="J37" i="1" s="1"/>
  <c r="J18" i="1"/>
  <c r="J39" i="1" s="1"/>
  <c r="M81" i="9"/>
  <c r="M138" i="9" s="1"/>
  <c r="M83" i="9"/>
  <c r="M140" i="9" s="1"/>
  <c r="M31" i="9"/>
  <c r="M88" i="9"/>
  <c r="M98" i="9"/>
  <c r="M112" i="9" s="1"/>
  <c r="K16" i="1"/>
  <c r="K37" i="1" s="1"/>
  <c r="K41" i="1" s="1"/>
  <c r="K18" i="1"/>
  <c r="K39" i="1" s="1"/>
  <c r="N31" i="9"/>
  <c r="N81" i="9"/>
  <c r="N138" i="9" s="1"/>
  <c r="N83" i="9"/>
  <c r="N140" i="9" s="1"/>
  <c r="N88" i="9"/>
  <c r="N98" i="9"/>
  <c r="L16" i="1"/>
  <c r="L37" i="1" s="1"/>
  <c r="L18" i="1"/>
  <c r="L39" i="1" s="1"/>
  <c r="O31" i="9"/>
  <c r="O81" i="9"/>
  <c r="O138" i="9" s="1"/>
  <c r="O83" i="9"/>
  <c r="O140" i="9" s="1"/>
  <c r="O88" i="9"/>
  <c r="O98" i="9"/>
  <c r="M16" i="1"/>
  <c r="M37" i="1" s="1"/>
  <c r="M18" i="1"/>
  <c r="M39" i="1" s="1"/>
  <c r="P31" i="9"/>
  <c r="P41" i="9"/>
  <c r="P81" i="9"/>
  <c r="P138" i="9" s="1"/>
  <c r="P83" i="9"/>
  <c r="P140" i="9" s="1"/>
  <c r="P88" i="9"/>
  <c r="P98" i="9"/>
  <c r="N16" i="1"/>
  <c r="N37" i="1" s="1"/>
  <c r="N18" i="1"/>
  <c r="N39" i="1" s="1"/>
  <c r="Q31" i="9"/>
  <c r="Q41" i="9"/>
  <c r="Q71" i="9" s="1"/>
  <c r="Q128" i="9" s="1"/>
  <c r="Q81" i="9"/>
  <c r="Q138" i="9"/>
  <c r="Q83" i="9"/>
  <c r="Q140" i="9"/>
  <c r="Q88" i="9"/>
  <c r="Q98" i="9"/>
  <c r="O16" i="1"/>
  <c r="O37" i="1" s="1"/>
  <c r="O18" i="1"/>
  <c r="O39" i="1" s="1"/>
  <c r="R4" i="9"/>
  <c r="R31" i="9"/>
  <c r="R41" i="9"/>
  <c r="R81" i="9"/>
  <c r="R138" i="9" s="1"/>
  <c r="R83" i="9"/>
  <c r="R140" i="9" s="1"/>
  <c r="R88" i="9"/>
  <c r="R98" i="9"/>
  <c r="F90" i="9"/>
  <c r="D9" i="1"/>
  <c r="E9" i="1"/>
  <c r="E15" i="1"/>
  <c r="F9" i="1"/>
  <c r="F15" i="1"/>
  <c r="G9" i="1"/>
  <c r="G15" i="1"/>
  <c r="H9" i="1"/>
  <c r="H15" i="1"/>
  <c r="I9" i="1"/>
  <c r="I15" i="1"/>
  <c r="J9" i="1"/>
  <c r="J15" i="1"/>
  <c r="K9" i="1"/>
  <c r="K15" i="1"/>
  <c r="L9" i="1"/>
  <c r="L15" i="1"/>
  <c r="M9" i="1"/>
  <c r="M21" i="1" s="1"/>
  <c r="M15" i="1"/>
  <c r="N9" i="1"/>
  <c r="N15" i="1"/>
  <c r="O9" i="1"/>
  <c r="O15" i="1"/>
  <c r="D8" i="1"/>
  <c r="D20" i="1" s="1"/>
  <c r="E8" i="1"/>
  <c r="F8" i="1"/>
  <c r="F14" i="1"/>
  <c r="G8" i="1"/>
  <c r="G14" i="1"/>
  <c r="H8" i="1"/>
  <c r="H14" i="1"/>
  <c r="I8" i="1"/>
  <c r="I14" i="1"/>
  <c r="J8" i="1"/>
  <c r="J14" i="1"/>
  <c r="J20" i="1"/>
  <c r="K8" i="1"/>
  <c r="K14" i="1"/>
  <c r="L8" i="1"/>
  <c r="L14" i="1"/>
  <c r="M8" i="1"/>
  <c r="N8" i="1"/>
  <c r="N20" i="1" s="1"/>
  <c r="N14" i="1"/>
  <c r="O8" i="1"/>
  <c r="O14" i="1"/>
  <c r="E19" i="1"/>
  <c r="E40" i="1" s="1"/>
  <c r="F19" i="1"/>
  <c r="F40" i="1" s="1"/>
  <c r="G19" i="1"/>
  <c r="G40" i="1" s="1"/>
  <c r="H19" i="1"/>
  <c r="I19" i="1"/>
  <c r="I40" i="1" s="1"/>
  <c r="J19" i="1"/>
  <c r="J40" i="1" s="1"/>
  <c r="K19" i="1"/>
  <c r="K40" i="1" s="1"/>
  <c r="L19" i="1"/>
  <c r="L40" i="1" s="1"/>
  <c r="M19" i="1"/>
  <c r="M40" i="1" s="1"/>
  <c r="N19" i="1"/>
  <c r="N40" i="1" s="1"/>
  <c r="O19" i="1"/>
  <c r="O40" i="1" s="1"/>
  <c r="E17" i="1"/>
  <c r="E38" i="1" s="1"/>
  <c r="F17" i="1"/>
  <c r="F38" i="1" s="1"/>
  <c r="G17" i="1"/>
  <c r="G38" i="1" s="1"/>
  <c r="H17" i="1"/>
  <c r="H38" i="1" s="1"/>
  <c r="I17" i="1"/>
  <c r="I38" i="1" s="1"/>
  <c r="J17" i="1"/>
  <c r="J38" i="1" s="1"/>
  <c r="K17" i="1"/>
  <c r="K38" i="1" s="1"/>
  <c r="L17" i="1"/>
  <c r="L38" i="1" s="1"/>
  <c r="M17" i="1"/>
  <c r="M38" i="1" s="1"/>
  <c r="N17" i="1"/>
  <c r="N38" i="1" s="1"/>
  <c r="O17" i="1"/>
  <c r="O38" i="1" s="1"/>
  <c r="I115" i="9"/>
  <c r="I58" i="9"/>
  <c r="R5" i="9"/>
  <c r="R32" i="9"/>
  <c r="R15" i="9"/>
  <c r="R42" i="9"/>
  <c r="R82" i="9"/>
  <c r="R139" i="9" s="1"/>
  <c r="R84" i="9"/>
  <c r="R141" i="9" s="1"/>
  <c r="R89" i="9"/>
  <c r="R99" i="9"/>
  <c r="Q32" i="9"/>
  <c r="Q62" i="9" s="1"/>
  <c r="Q42" i="9"/>
  <c r="Q82" i="9"/>
  <c r="Q139" i="9" s="1"/>
  <c r="Q84" i="9"/>
  <c r="Q141" i="9" s="1"/>
  <c r="Q89" i="9"/>
  <c r="Q99" i="9"/>
  <c r="P32" i="9"/>
  <c r="P42" i="9"/>
  <c r="P72" i="9" s="1"/>
  <c r="P129" i="9" s="1"/>
  <c r="P82" i="9"/>
  <c r="P139" i="9" s="1"/>
  <c r="P84" i="9"/>
  <c r="P141" i="9" s="1"/>
  <c r="P89" i="9"/>
  <c r="P99" i="9"/>
  <c r="O29" i="9"/>
  <c r="O32" i="9"/>
  <c r="O62" i="9" s="1"/>
  <c r="O42" i="9"/>
  <c r="O82" i="9"/>
  <c r="O139" i="9" s="1"/>
  <c r="O84" i="9"/>
  <c r="O141" i="9" s="1"/>
  <c r="O89" i="9"/>
  <c r="O99" i="9"/>
  <c r="N32" i="9"/>
  <c r="N42" i="9"/>
  <c r="N82" i="9"/>
  <c r="N139" i="9" s="1"/>
  <c r="N84" i="9"/>
  <c r="N141" i="9" s="1"/>
  <c r="N89" i="9"/>
  <c r="N99" i="9"/>
  <c r="M32" i="9"/>
  <c r="M42" i="9"/>
  <c r="M82" i="9"/>
  <c r="M139" i="9" s="1"/>
  <c r="M84" i="9"/>
  <c r="M141" i="9" s="1"/>
  <c r="M89" i="9"/>
  <c r="M99" i="9"/>
  <c r="M113" i="9" s="1"/>
  <c r="L32" i="9"/>
  <c r="L42" i="9"/>
  <c r="L82" i="9"/>
  <c r="L139" i="9" s="1"/>
  <c r="L84" i="9"/>
  <c r="L141" i="9" s="1"/>
  <c r="L89" i="9"/>
  <c r="L99" i="9"/>
  <c r="K32" i="9"/>
  <c r="K42" i="9"/>
  <c r="K82" i="9"/>
  <c r="K84" i="9"/>
  <c r="K141" i="9" s="1"/>
  <c r="K89" i="9"/>
  <c r="J32" i="9"/>
  <c r="J42" i="9"/>
  <c r="J82" i="9"/>
  <c r="J139" i="9" s="1"/>
  <c r="J84" i="9"/>
  <c r="J141" i="9" s="1"/>
  <c r="J89" i="9"/>
  <c r="J113" i="9" s="1"/>
  <c r="I32" i="9"/>
  <c r="I42" i="9"/>
  <c r="I82" i="9"/>
  <c r="I139" i="9" s="1"/>
  <c r="I84" i="9"/>
  <c r="I141" i="9" s="1"/>
  <c r="I89" i="9"/>
  <c r="H32" i="9"/>
  <c r="H42" i="9"/>
  <c r="H82" i="9"/>
  <c r="H139" i="9" s="1"/>
  <c r="H84" i="9"/>
  <c r="H141" i="9" s="1"/>
  <c r="H89" i="9"/>
  <c r="G32" i="9"/>
  <c r="G42" i="9"/>
  <c r="G82" i="9"/>
  <c r="G139" i="9" s="1"/>
  <c r="G84" i="9"/>
  <c r="G141" i="9" s="1"/>
  <c r="G89" i="9"/>
  <c r="R80" i="9"/>
  <c r="R137" i="9" s="1"/>
  <c r="Q80" i="9"/>
  <c r="Q137" i="9" s="1"/>
  <c r="P80" i="9"/>
  <c r="P137" i="9" s="1"/>
  <c r="O80" i="9"/>
  <c r="O137" i="9" s="1"/>
  <c r="N80" i="9"/>
  <c r="N137" i="9" s="1"/>
  <c r="M80" i="9"/>
  <c r="M137" i="9"/>
  <c r="L80" i="9"/>
  <c r="L137" i="9" s="1"/>
  <c r="K80" i="9"/>
  <c r="K137" i="9" s="1"/>
  <c r="J80" i="9"/>
  <c r="I80" i="9"/>
  <c r="I137" i="9" s="1"/>
  <c r="H80" i="9"/>
  <c r="H137" i="9" s="1"/>
  <c r="G80" i="9"/>
  <c r="G137" i="9"/>
  <c r="R79" i="9"/>
  <c r="R136" i="9" s="1"/>
  <c r="Q79" i="9"/>
  <c r="Q136" i="9" s="1"/>
  <c r="P79" i="9"/>
  <c r="P136" i="9" s="1"/>
  <c r="O79" i="9"/>
  <c r="O136" i="9" s="1"/>
  <c r="N79" i="9"/>
  <c r="N136" i="9" s="1"/>
  <c r="M79" i="9"/>
  <c r="M136" i="9" s="1"/>
  <c r="L79" i="9"/>
  <c r="L136" i="9" s="1"/>
  <c r="K79" i="9"/>
  <c r="K136" i="9" s="1"/>
  <c r="J79" i="9"/>
  <c r="J136" i="9" s="1"/>
  <c r="I79" i="9"/>
  <c r="I136" i="9" s="1"/>
  <c r="H79" i="9"/>
  <c r="H136" i="9" s="1"/>
  <c r="G79" i="9"/>
  <c r="G136" i="9" s="1"/>
  <c r="R78" i="9"/>
  <c r="R135" i="9" s="1"/>
  <c r="Q78" i="9"/>
  <c r="Q135" i="9" s="1"/>
  <c r="P78" i="9"/>
  <c r="P135" i="9" s="1"/>
  <c r="O78" i="9"/>
  <c r="O135" i="9" s="1"/>
  <c r="N78" i="9"/>
  <c r="N135" i="9" s="1"/>
  <c r="M78" i="9"/>
  <c r="M135" i="9" s="1"/>
  <c r="L78" i="9"/>
  <c r="L135" i="9" s="1"/>
  <c r="K78" i="9"/>
  <c r="K135" i="9" s="1"/>
  <c r="J78" i="9"/>
  <c r="J135" i="9" s="1"/>
  <c r="I78" i="9"/>
  <c r="I135" i="9" s="1"/>
  <c r="H78" i="9"/>
  <c r="H135" i="9" s="1"/>
  <c r="G78" i="9"/>
  <c r="G135" i="9" s="1"/>
  <c r="R77" i="9"/>
  <c r="R134" i="9" s="1"/>
  <c r="Q77" i="9"/>
  <c r="Q134" i="9" s="1"/>
  <c r="P77" i="9"/>
  <c r="P134" i="9"/>
  <c r="O77" i="9"/>
  <c r="O134" i="9" s="1"/>
  <c r="N77" i="9"/>
  <c r="N134" i="9" s="1"/>
  <c r="M77" i="9"/>
  <c r="M134" i="9" s="1"/>
  <c r="L77" i="9"/>
  <c r="L134" i="9" s="1"/>
  <c r="K77" i="9"/>
  <c r="K134" i="9" s="1"/>
  <c r="J77" i="9"/>
  <c r="J134" i="9" s="1"/>
  <c r="I77" i="9"/>
  <c r="H77" i="9"/>
  <c r="H134" i="9" s="1"/>
  <c r="G77" i="9"/>
  <c r="G134" i="9" s="1"/>
  <c r="R76" i="9"/>
  <c r="R133" i="9" s="1"/>
  <c r="Q76" i="9"/>
  <c r="Q133" i="9" s="1"/>
  <c r="P76" i="9"/>
  <c r="P133" i="9" s="1"/>
  <c r="O76" i="9"/>
  <c r="O133" i="9" s="1"/>
  <c r="N76" i="9"/>
  <c r="N133" i="9" s="1"/>
  <c r="M76" i="9"/>
  <c r="M133" i="9" s="1"/>
  <c r="L76" i="9"/>
  <c r="L133" i="9" s="1"/>
  <c r="K76" i="9"/>
  <c r="K133" i="9" s="1"/>
  <c r="J76" i="9"/>
  <c r="I76" i="9"/>
  <c r="I133" i="9" s="1"/>
  <c r="H76" i="9"/>
  <c r="H133" i="9" s="1"/>
  <c r="G76" i="9"/>
  <c r="G133" i="9" s="1"/>
  <c r="R75" i="9"/>
  <c r="R132" i="9" s="1"/>
  <c r="Q75" i="9"/>
  <c r="Q132" i="9" s="1"/>
  <c r="P75" i="9"/>
  <c r="P132" i="9" s="1"/>
  <c r="O75" i="9"/>
  <c r="O132" i="9" s="1"/>
  <c r="N75" i="9"/>
  <c r="N132" i="9" s="1"/>
  <c r="M75" i="9"/>
  <c r="M132" i="9" s="1"/>
  <c r="L75" i="9"/>
  <c r="L132" i="9" s="1"/>
  <c r="K75" i="9"/>
  <c r="K132" i="9" s="1"/>
  <c r="J75" i="9"/>
  <c r="J132" i="9" s="1"/>
  <c r="I75" i="9"/>
  <c r="H75" i="9"/>
  <c r="H132" i="9" s="1"/>
  <c r="G75" i="9"/>
  <c r="G132" i="9" s="1"/>
  <c r="R74" i="9"/>
  <c r="R131" i="9" s="1"/>
  <c r="Q74" i="9"/>
  <c r="Q131" i="9" s="1"/>
  <c r="P74" i="9"/>
  <c r="P131" i="9" s="1"/>
  <c r="O74" i="9"/>
  <c r="O131" i="9" s="1"/>
  <c r="N74" i="9"/>
  <c r="N131" i="9" s="1"/>
  <c r="M74" i="9"/>
  <c r="M131" i="9" s="1"/>
  <c r="L74" i="9"/>
  <c r="L131" i="9" s="1"/>
  <c r="K74" i="9"/>
  <c r="K131" i="9" s="1"/>
  <c r="J74" i="9"/>
  <c r="J131" i="9" s="1"/>
  <c r="I74" i="9"/>
  <c r="I131" i="9" s="1"/>
  <c r="H74" i="9"/>
  <c r="H131" i="9" s="1"/>
  <c r="G74" i="9"/>
  <c r="R73" i="9"/>
  <c r="R130" i="9" s="1"/>
  <c r="Q73" i="9"/>
  <c r="Q130" i="9" s="1"/>
  <c r="P73" i="9"/>
  <c r="P130" i="9" s="1"/>
  <c r="O73" i="9"/>
  <c r="O130" i="9" s="1"/>
  <c r="N73" i="9"/>
  <c r="N130" i="9" s="1"/>
  <c r="M73" i="9"/>
  <c r="M130" i="9" s="1"/>
  <c r="L73" i="9"/>
  <c r="L130" i="9" s="1"/>
  <c r="K73" i="9"/>
  <c r="J73" i="9"/>
  <c r="J130" i="9" s="1"/>
  <c r="I73" i="9"/>
  <c r="I130" i="9"/>
  <c r="H73" i="9"/>
  <c r="H130" i="9" s="1"/>
  <c r="G73" i="9"/>
  <c r="G130" i="9" s="1"/>
  <c r="R70" i="9"/>
  <c r="R127" i="9" s="1"/>
  <c r="Q70" i="9"/>
  <c r="Q127" i="9" s="1"/>
  <c r="P70" i="9"/>
  <c r="P127" i="9" s="1"/>
  <c r="O70" i="9"/>
  <c r="O127" i="9" s="1"/>
  <c r="N70" i="9"/>
  <c r="N127" i="9" s="1"/>
  <c r="M70" i="9"/>
  <c r="M127" i="9" s="1"/>
  <c r="L70" i="9"/>
  <c r="L127" i="9" s="1"/>
  <c r="K70" i="9"/>
  <c r="K127" i="9" s="1"/>
  <c r="J70" i="9"/>
  <c r="J127" i="9" s="1"/>
  <c r="I70" i="9"/>
  <c r="I127" i="9" s="1"/>
  <c r="H70" i="9"/>
  <c r="H127" i="9" s="1"/>
  <c r="G70" i="9"/>
  <c r="G127" i="9" s="1"/>
  <c r="R69" i="9"/>
  <c r="R126" i="9" s="1"/>
  <c r="Q69" i="9"/>
  <c r="Q126" i="9" s="1"/>
  <c r="P69" i="9"/>
  <c r="P126" i="9" s="1"/>
  <c r="O69" i="9"/>
  <c r="O126" i="9" s="1"/>
  <c r="N69" i="9"/>
  <c r="N126" i="9" s="1"/>
  <c r="M69" i="9"/>
  <c r="M126" i="9" s="1"/>
  <c r="L69" i="9"/>
  <c r="L126" i="9" s="1"/>
  <c r="K69" i="9"/>
  <c r="K126" i="9"/>
  <c r="J69" i="9"/>
  <c r="J126" i="9" s="1"/>
  <c r="I69" i="9"/>
  <c r="I126" i="9" s="1"/>
  <c r="H69" i="9"/>
  <c r="H126" i="9" s="1"/>
  <c r="G69" i="9"/>
  <c r="G126" i="9" s="1"/>
  <c r="R68" i="9"/>
  <c r="R125" i="9" s="1"/>
  <c r="Q68" i="9"/>
  <c r="Q125" i="9" s="1"/>
  <c r="P68" i="9"/>
  <c r="P125" i="9" s="1"/>
  <c r="O68" i="9"/>
  <c r="O125" i="9" s="1"/>
  <c r="N68" i="9"/>
  <c r="N125" i="9" s="1"/>
  <c r="M68" i="9"/>
  <c r="M125" i="9" s="1"/>
  <c r="L68" i="9"/>
  <c r="L125" i="9" s="1"/>
  <c r="K68" i="9"/>
  <c r="K125" i="9" s="1"/>
  <c r="J68" i="9"/>
  <c r="J125" i="9" s="1"/>
  <c r="I68" i="9"/>
  <c r="I125" i="9" s="1"/>
  <c r="H68" i="9"/>
  <c r="H125" i="9" s="1"/>
  <c r="G68" i="9"/>
  <c r="G125" i="9" s="1"/>
  <c r="R67" i="9"/>
  <c r="R124" i="9" s="1"/>
  <c r="Q67" i="9"/>
  <c r="Q124" i="9" s="1"/>
  <c r="P67" i="9"/>
  <c r="P124" i="9" s="1"/>
  <c r="O67" i="9"/>
  <c r="O124" i="9" s="1"/>
  <c r="N67" i="9"/>
  <c r="N124" i="9" s="1"/>
  <c r="M67" i="9"/>
  <c r="M124" i="9" s="1"/>
  <c r="L67" i="9"/>
  <c r="L124" i="9" s="1"/>
  <c r="K67" i="9"/>
  <c r="K124" i="9" s="1"/>
  <c r="J67" i="9"/>
  <c r="J124" i="9" s="1"/>
  <c r="I67" i="9"/>
  <c r="I124" i="9" s="1"/>
  <c r="H67" i="9"/>
  <c r="H124" i="9" s="1"/>
  <c r="G67" i="9"/>
  <c r="G124" i="9" s="1"/>
  <c r="R66" i="9"/>
  <c r="R123" i="9" s="1"/>
  <c r="Q66" i="9"/>
  <c r="Q123" i="9" s="1"/>
  <c r="P66" i="9"/>
  <c r="P123" i="9" s="1"/>
  <c r="O66" i="9"/>
  <c r="O123" i="9" s="1"/>
  <c r="N66" i="9"/>
  <c r="N123" i="9" s="1"/>
  <c r="M66" i="9"/>
  <c r="M123" i="9" s="1"/>
  <c r="L66" i="9"/>
  <c r="L123" i="9" s="1"/>
  <c r="K66" i="9"/>
  <c r="K123" i="9"/>
  <c r="J66" i="9"/>
  <c r="J123" i="9" s="1"/>
  <c r="I66" i="9"/>
  <c r="I123" i="9" s="1"/>
  <c r="H66" i="9"/>
  <c r="H123" i="9" s="1"/>
  <c r="G66" i="9"/>
  <c r="G123" i="9" s="1"/>
  <c r="R65" i="9"/>
  <c r="R122" i="9" s="1"/>
  <c r="Q65" i="9"/>
  <c r="Q122" i="9" s="1"/>
  <c r="P65" i="9"/>
  <c r="P122" i="9" s="1"/>
  <c r="O65" i="9"/>
  <c r="O122" i="9" s="1"/>
  <c r="N65" i="9"/>
  <c r="N122" i="9" s="1"/>
  <c r="M65" i="9"/>
  <c r="M122" i="9" s="1"/>
  <c r="L65" i="9"/>
  <c r="L122" i="9" s="1"/>
  <c r="K65" i="9"/>
  <c r="K122" i="9" s="1"/>
  <c r="J65" i="9"/>
  <c r="J122" i="9" s="1"/>
  <c r="I65" i="9"/>
  <c r="I122" i="9" s="1"/>
  <c r="H65" i="9"/>
  <c r="G65" i="9"/>
  <c r="G122" i="9" s="1"/>
  <c r="R64" i="9"/>
  <c r="R121" i="9" s="1"/>
  <c r="Q64" i="9"/>
  <c r="Q121" i="9" s="1"/>
  <c r="P64" i="9"/>
  <c r="P121" i="9" s="1"/>
  <c r="O64" i="9"/>
  <c r="O121" i="9" s="1"/>
  <c r="N64" i="9"/>
  <c r="N121" i="9" s="1"/>
  <c r="M64" i="9"/>
  <c r="M121" i="9" s="1"/>
  <c r="L64" i="9"/>
  <c r="L121" i="9" s="1"/>
  <c r="K64" i="9"/>
  <c r="K121" i="9" s="1"/>
  <c r="J64" i="9"/>
  <c r="J121" i="9" s="1"/>
  <c r="I64" i="9"/>
  <c r="I121" i="9" s="1"/>
  <c r="H64" i="9"/>
  <c r="G64" i="9"/>
  <c r="G121" i="9" s="1"/>
  <c r="R63" i="9"/>
  <c r="R120" i="9" s="1"/>
  <c r="Q63" i="9"/>
  <c r="Q120" i="9" s="1"/>
  <c r="P63" i="9"/>
  <c r="P120" i="9" s="1"/>
  <c r="O63" i="9"/>
  <c r="O120" i="9" s="1"/>
  <c r="N63" i="9"/>
  <c r="N120" i="9" s="1"/>
  <c r="M63" i="9"/>
  <c r="M120" i="9" s="1"/>
  <c r="L63" i="9"/>
  <c r="L120" i="9" s="1"/>
  <c r="K63" i="9"/>
  <c r="K120" i="9" s="1"/>
  <c r="J63" i="9"/>
  <c r="J120" i="9" s="1"/>
  <c r="I63" i="9"/>
  <c r="I120" i="9" s="1"/>
  <c r="H63" i="9"/>
  <c r="G63" i="9"/>
  <c r="G120" i="9" s="1"/>
  <c r="F21" i="9"/>
  <c r="F20" i="9"/>
  <c r="F13" i="9"/>
  <c r="F12" i="9"/>
  <c r="F97" i="9"/>
  <c r="F96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5" i="9"/>
  <c r="F94" i="9"/>
  <c r="F93" i="9"/>
  <c r="F92" i="9"/>
  <c r="F91" i="9"/>
  <c r="F48" i="9"/>
  <c r="F47" i="9"/>
  <c r="F6" i="9"/>
  <c r="F7" i="9"/>
  <c r="F54" i="9"/>
  <c r="F53" i="9"/>
  <c r="F52" i="9"/>
  <c r="F51" i="9"/>
  <c r="F50" i="9"/>
  <c r="F49" i="9"/>
  <c r="F46" i="9"/>
  <c r="F45" i="9"/>
  <c r="F44" i="9"/>
  <c r="F43" i="9"/>
  <c r="F8" i="9"/>
  <c r="F9" i="9"/>
  <c r="F10" i="9"/>
  <c r="F11" i="9"/>
  <c r="F16" i="9"/>
  <c r="F17" i="9"/>
  <c r="F18" i="9"/>
  <c r="F19" i="9"/>
  <c r="F22" i="9"/>
  <c r="F23" i="9"/>
  <c r="F25" i="9"/>
  <c r="F26" i="9"/>
  <c r="F27" i="9"/>
  <c r="D34" i="1"/>
  <c r="E34" i="1"/>
  <c r="F34" i="1"/>
  <c r="G34" i="1"/>
  <c r="O35" i="1"/>
  <c r="N35" i="1"/>
  <c r="M35" i="1"/>
  <c r="L35" i="1"/>
  <c r="K35" i="1"/>
  <c r="J35" i="1"/>
  <c r="I35" i="1"/>
  <c r="H35" i="1"/>
  <c r="G35" i="1"/>
  <c r="F35" i="1"/>
  <c r="E35" i="1"/>
  <c r="D35" i="1"/>
  <c r="O34" i="1"/>
  <c r="N34" i="1"/>
  <c r="M34" i="1"/>
  <c r="L34" i="1"/>
  <c r="K34" i="1"/>
  <c r="J34" i="1"/>
  <c r="I34" i="1"/>
  <c r="H34" i="1"/>
  <c r="C33" i="1"/>
  <c r="C32" i="1"/>
  <c r="C31" i="1"/>
  <c r="C13" i="1"/>
  <c r="C12" i="1"/>
  <c r="C11" i="1"/>
  <c r="C10" i="1"/>
  <c r="C7" i="1"/>
  <c r="C6" i="1"/>
  <c r="C5" i="1"/>
  <c r="C4" i="1"/>
  <c r="F24" i="9"/>
  <c r="L112" i="9"/>
  <c r="G21" i="1"/>
  <c r="K112" i="9"/>
  <c r="G112" i="9"/>
  <c r="O72" i="9"/>
  <c r="O129" i="9" s="1"/>
  <c r="J41" i="1"/>
  <c r="I20" i="1"/>
  <c r="N72" i="9"/>
  <c r="N129" i="9" s="1"/>
  <c r="O61" i="9"/>
  <c r="O28" i="9"/>
  <c r="P29" i="9"/>
  <c r="F21" i="1"/>
  <c r="M41" i="1"/>
  <c r="M20" i="1"/>
  <c r="P113" i="9"/>
  <c r="L113" i="9"/>
  <c r="K113" i="9"/>
  <c r="J112" i="9"/>
  <c r="R113" i="9" l="1"/>
  <c r="Q113" i="9"/>
  <c r="P112" i="9"/>
  <c r="O113" i="9"/>
  <c r="N112" i="9"/>
  <c r="G113" i="9"/>
  <c r="F99" i="9"/>
  <c r="Q112" i="9"/>
  <c r="J72" i="9"/>
  <c r="J129" i="9" s="1"/>
  <c r="H55" i="9"/>
  <c r="L55" i="9"/>
  <c r="I55" i="9"/>
  <c r="Q55" i="9"/>
  <c r="M71" i="9"/>
  <c r="M128" i="9" s="1"/>
  <c r="I56" i="9"/>
  <c r="P55" i="9"/>
  <c r="N55" i="9"/>
  <c r="M72" i="9"/>
  <c r="M129" i="9" s="1"/>
  <c r="L71" i="9"/>
  <c r="L128" i="9" s="1"/>
  <c r="K56" i="9"/>
  <c r="K72" i="9"/>
  <c r="K129" i="9" s="1"/>
  <c r="J55" i="9"/>
  <c r="J71" i="9"/>
  <c r="J128" i="9" s="1"/>
  <c r="O56" i="9"/>
  <c r="K61" i="9"/>
  <c r="M56" i="9"/>
  <c r="M61" i="9"/>
  <c r="J61" i="9"/>
  <c r="I61" i="9"/>
  <c r="I118" i="9" s="1"/>
  <c r="H61" i="9"/>
  <c r="G55" i="9"/>
  <c r="Q56" i="9"/>
  <c r="P61" i="9"/>
  <c r="P118" i="9" s="1"/>
  <c r="I62" i="9"/>
  <c r="I119" i="9" s="1"/>
  <c r="F79" i="9"/>
  <c r="N71" i="9"/>
  <c r="N128" i="9" s="1"/>
  <c r="L29" i="9"/>
  <c r="L28" i="9"/>
  <c r="R29" i="9"/>
  <c r="K71" i="9"/>
  <c r="K128" i="9" s="1"/>
  <c r="I72" i="9"/>
  <c r="I129" i="9" s="1"/>
  <c r="G29" i="9"/>
  <c r="F14" i="9"/>
  <c r="G28" i="9"/>
  <c r="M28" i="9"/>
  <c r="K28" i="9"/>
  <c r="J62" i="9"/>
  <c r="J119" i="9" s="1"/>
  <c r="I28" i="9"/>
  <c r="G61" i="9"/>
  <c r="G118" i="9" s="1"/>
  <c r="R62" i="9"/>
  <c r="J28" i="9"/>
  <c r="I29" i="9"/>
  <c r="J42" i="1"/>
  <c r="L20" i="1"/>
  <c r="K21" i="1"/>
  <c r="F42" i="1"/>
  <c r="F20" i="1"/>
  <c r="O42" i="1"/>
  <c r="L42" i="1"/>
  <c r="L41" i="1"/>
  <c r="G42" i="1"/>
  <c r="O20" i="1"/>
  <c r="K20" i="1"/>
  <c r="H20" i="1"/>
  <c r="D21" i="1"/>
  <c r="D41" i="1"/>
  <c r="O41" i="1"/>
  <c r="H41" i="1"/>
  <c r="M42" i="1"/>
  <c r="K42" i="1"/>
  <c r="C34" i="1"/>
  <c r="C35" i="1"/>
  <c r="C27" i="1"/>
  <c r="C28" i="1"/>
  <c r="O21" i="1"/>
  <c r="I42" i="1"/>
  <c r="G41" i="1"/>
  <c r="N21" i="1"/>
  <c r="H21" i="1"/>
  <c r="L21" i="1"/>
  <c r="C15" i="1"/>
  <c r="E21" i="1"/>
  <c r="D42" i="1"/>
  <c r="I41" i="1"/>
  <c r="N41" i="1"/>
  <c r="G20" i="1"/>
  <c r="I21" i="1"/>
  <c r="E41" i="1"/>
  <c r="C8" i="1"/>
  <c r="C17" i="1"/>
  <c r="C16" i="1"/>
  <c r="I112" i="9"/>
  <c r="F135" i="9"/>
  <c r="I113" i="9"/>
  <c r="H113" i="9"/>
  <c r="H112" i="9"/>
  <c r="O119" i="9"/>
  <c r="O112" i="9"/>
  <c r="M118" i="9"/>
  <c r="F88" i="9"/>
  <c r="H118" i="9"/>
  <c r="R112" i="9"/>
  <c r="K55" i="9"/>
  <c r="L56" i="9"/>
  <c r="N56" i="9"/>
  <c r="H72" i="9"/>
  <c r="H129" i="9" s="1"/>
  <c r="O71" i="9"/>
  <c r="O85" i="9" s="1"/>
  <c r="L72" i="9"/>
  <c r="L129" i="9" s="1"/>
  <c r="I71" i="9"/>
  <c r="I128" i="9" s="1"/>
  <c r="F67" i="9"/>
  <c r="N62" i="9"/>
  <c r="N86" i="9" s="1"/>
  <c r="L61" i="9"/>
  <c r="L118" i="9" s="1"/>
  <c r="N61" i="9"/>
  <c r="L62" i="9"/>
  <c r="L119" i="9" s="1"/>
  <c r="J56" i="9"/>
  <c r="F66" i="9"/>
  <c r="R55" i="9"/>
  <c r="R56" i="9"/>
  <c r="K29" i="9"/>
  <c r="J29" i="9"/>
  <c r="F15" i="9"/>
  <c r="H28" i="9"/>
  <c r="H29" i="9"/>
  <c r="H71" i="9"/>
  <c r="H128" i="9" s="1"/>
  <c r="G56" i="9"/>
  <c r="G72" i="9"/>
  <c r="G129" i="9" s="1"/>
  <c r="F41" i="9"/>
  <c r="F127" i="9"/>
  <c r="F69" i="9"/>
  <c r="G62" i="9"/>
  <c r="R72" i="9"/>
  <c r="R129" i="9" s="1"/>
  <c r="F140" i="9"/>
  <c r="O86" i="9"/>
  <c r="O143" i="9" s="1"/>
  <c r="F81" i="9"/>
  <c r="F83" i="9"/>
  <c r="F136" i="9"/>
  <c r="G71" i="9"/>
  <c r="G128" i="9" s="1"/>
  <c r="F124" i="9"/>
  <c r="Q61" i="9"/>
  <c r="F126" i="9"/>
  <c r="F123" i="9"/>
  <c r="R71" i="9"/>
  <c r="R128" i="9" s="1"/>
  <c r="F125" i="9"/>
  <c r="F68" i="9"/>
  <c r="K62" i="9"/>
  <c r="K119" i="9" s="1"/>
  <c r="F5" i="9"/>
  <c r="P28" i="9"/>
  <c r="F4" i="9"/>
  <c r="J133" i="9"/>
  <c r="F133" i="9" s="1"/>
  <c r="F76" i="9"/>
  <c r="J137" i="9"/>
  <c r="F137" i="9" s="1"/>
  <c r="F80" i="9"/>
  <c r="N113" i="9"/>
  <c r="N119" i="9"/>
  <c r="O118" i="9"/>
  <c r="P62" i="9"/>
  <c r="P56" i="9"/>
  <c r="R61" i="9"/>
  <c r="R28" i="9"/>
  <c r="F39" i="1"/>
  <c r="C18" i="1"/>
  <c r="H121" i="9"/>
  <c r="F121" i="9" s="1"/>
  <c r="F64" i="9"/>
  <c r="H62" i="9"/>
  <c r="H56" i="9"/>
  <c r="F98" i="9"/>
  <c r="F89" i="9"/>
  <c r="F31" i="9"/>
  <c r="F32" i="9"/>
  <c r="F78" i="9"/>
  <c r="C37" i="1"/>
  <c r="H120" i="9"/>
  <c r="F120" i="9" s="1"/>
  <c r="F63" i="9"/>
  <c r="H122" i="9"/>
  <c r="F122" i="9" s="1"/>
  <c r="F65" i="9"/>
  <c r="K130" i="9"/>
  <c r="F130" i="9" s="1"/>
  <c r="F73" i="9"/>
  <c r="G131" i="9"/>
  <c r="F131" i="9" s="1"/>
  <c r="F74" i="9"/>
  <c r="I132" i="9"/>
  <c r="F132" i="9" s="1"/>
  <c r="F75" i="9"/>
  <c r="F141" i="9"/>
  <c r="F42" i="9"/>
  <c r="K139" i="9"/>
  <c r="F139" i="9" s="1"/>
  <c r="F82" i="9"/>
  <c r="M62" i="9"/>
  <c r="M29" i="9"/>
  <c r="J21" i="1"/>
  <c r="C9" i="1"/>
  <c r="F138" i="9"/>
  <c r="F70" i="9"/>
  <c r="F84" i="9"/>
  <c r="I134" i="9"/>
  <c r="F134" i="9" s="1"/>
  <c r="F77" i="9"/>
  <c r="Q119" i="9"/>
  <c r="E42" i="1"/>
  <c r="C38" i="1"/>
  <c r="H40" i="1"/>
  <c r="C19" i="1"/>
  <c r="C14" i="1"/>
  <c r="E20" i="1"/>
  <c r="Q72" i="9"/>
  <c r="P71" i="9"/>
  <c r="N42" i="1"/>
  <c r="O142" i="9" l="1"/>
  <c r="O145" i="9" s="1"/>
  <c r="M85" i="9"/>
  <c r="M142" i="9" s="1"/>
  <c r="M145" i="9" s="1"/>
  <c r="K85" i="9"/>
  <c r="K142" i="9" s="1"/>
  <c r="K145" i="9" s="1"/>
  <c r="F55" i="9"/>
  <c r="J85" i="9"/>
  <c r="J142" i="9" s="1"/>
  <c r="J145" i="9" s="1"/>
  <c r="K118" i="9"/>
  <c r="J86" i="9"/>
  <c r="J143" i="9" s="1"/>
  <c r="J146" i="9" s="1"/>
  <c r="J118" i="9"/>
  <c r="R86" i="9"/>
  <c r="R143" i="9" s="1"/>
  <c r="R146" i="9" s="1"/>
  <c r="O128" i="9"/>
  <c r="I86" i="9"/>
  <c r="I143" i="9" s="1"/>
  <c r="I146" i="9" s="1"/>
  <c r="I85" i="9"/>
  <c r="I142" i="9" s="1"/>
  <c r="H85" i="9"/>
  <c r="H142" i="9" s="1"/>
  <c r="H145" i="9" s="1"/>
  <c r="L85" i="9"/>
  <c r="L142" i="9" s="1"/>
  <c r="L145" i="9" s="1"/>
  <c r="F29" i="9"/>
  <c r="R119" i="9"/>
  <c r="L86" i="9"/>
  <c r="L143" i="9" s="1"/>
  <c r="L146" i="9" s="1"/>
  <c r="K86" i="9"/>
  <c r="K143" i="9" s="1"/>
  <c r="O146" i="9"/>
  <c r="C20" i="1"/>
  <c r="C21" i="1"/>
  <c r="F113" i="9"/>
  <c r="F112" i="9"/>
  <c r="N118" i="9"/>
  <c r="N85" i="9"/>
  <c r="N142" i="9" s="1"/>
  <c r="N145" i="9" s="1"/>
  <c r="F61" i="9"/>
  <c r="F56" i="9"/>
  <c r="G86" i="9"/>
  <c r="G143" i="9" s="1"/>
  <c r="G146" i="9" s="1"/>
  <c r="G119" i="9"/>
  <c r="G85" i="9"/>
  <c r="G142" i="9" s="1"/>
  <c r="G145" i="9" s="1"/>
  <c r="Q118" i="9"/>
  <c r="Q85" i="9"/>
  <c r="Q142" i="9" s="1"/>
  <c r="Q145" i="9" s="1"/>
  <c r="F28" i="9"/>
  <c r="Q129" i="9"/>
  <c r="F129" i="9" s="1"/>
  <c r="Q86" i="9"/>
  <c r="Q143" i="9" s="1"/>
  <c r="Q146" i="9" s="1"/>
  <c r="M86" i="9"/>
  <c r="M143" i="9" s="1"/>
  <c r="M146" i="9" s="1"/>
  <c r="M119" i="9"/>
  <c r="C39" i="1"/>
  <c r="F41" i="1"/>
  <c r="R118" i="9"/>
  <c r="R85" i="9"/>
  <c r="R142" i="9" s="1"/>
  <c r="R145" i="9" s="1"/>
  <c r="H42" i="1"/>
  <c r="C42" i="1" s="1"/>
  <c r="C40" i="1"/>
  <c r="P86" i="9"/>
  <c r="P143" i="9" s="1"/>
  <c r="P146" i="9" s="1"/>
  <c r="P119" i="9"/>
  <c r="F72" i="9"/>
  <c r="F71" i="9"/>
  <c r="P128" i="9"/>
  <c r="H119" i="9"/>
  <c r="H86" i="9"/>
  <c r="F62" i="9"/>
  <c r="N143" i="9"/>
  <c r="N146" i="9" s="1"/>
  <c r="P85" i="9"/>
  <c r="F128" i="9" l="1"/>
  <c r="K146" i="9"/>
  <c r="F118" i="9"/>
  <c r="H143" i="9"/>
  <c r="F86" i="9"/>
  <c r="C41" i="1"/>
  <c r="I145" i="9"/>
  <c r="P142" i="9"/>
  <c r="F85" i="9"/>
  <c r="F119" i="9"/>
  <c r="P145" i="9" l="1"/>
  <c r="F145" i="9" s="1"/>
  <c r="F142" i="9"/>
  <c r="H146" i="9"/>
  <c r="F146" i="9" s="1"/>
  <c r="F143" i="9"/>
</calcChain>
</file>

<file path=xl/sharedStrings.xml><?xml version="1.0" encoding="utf-8"?>
<sst xmlns="http://schemas.openxmlformats.org/spreadsheetml/2006/main" count="162" uniqueCount="67">
  <si>
    <t>10月</t>
  </si>
  <si>
    <t>11月</t>
  </si>
  <si>
    <t>12月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</si>
  <si>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</si>
  <si>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</si>
  <si>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</si>
  <si>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</si>
  <si>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</si>
  <si>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</si>
  <si>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</si>
  <si>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</si>
  <si>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取扱高</t>
  </si>
  <si>
    <t>上段：数量　kg
下段：金額　円</t>
    <rPh sb="0" eb="2">
      <t>ジョウダン</t>
    </rPh>
    <rPh sb="3" eb="5">
      <t>スウリョウ</t>
    </rPh>
    <rPh sb="9" eb="11">
      <t>ゲダン</t>
    </rPh>
    <rPh sb="12" eb="14">
      <t>キンガク</t>
    </rPh>
    <rPh sb="15" eb="16">
      <t>エン</t>
    </rPh>
    <phoneticPr fontId="2"/>
  </si>
  <si>
    <t>月別</t>
    <rPh sb="0" eb="2">
      <t>ツキベツ</t>
    </rPh>
    <phoneticPr fontId="2"/>
  </si>
  <si>
    <t>通年</t>
    <rPh sb="0" eb="2">
      <t>ツウネン</t>
    </rPh>
    <phoneticPr fontId="2"/>
  </si>
  <si>
    <t>１月</t>
    <rPh sb="1" eb="2">
      <t>ガツ</t>
    </rPh>
    <phoneticPr fontId="2"/>
  </si>
  <si>
    <t>種類別</t>
    <rPh sb="0" eb="3">
      <t>シュルイベツ</t>
    </rPh>
    <phoneticPr fontId="2"/>
  </si>
  <si>
    <t>野菜</t>
    <rPh sb="0" eb="2">
      <t>ヤサイ</t>
    </rPh>
    <phoneticPr fontId="2"/>
  </si>
  <si>
    <t>果実</t>
    <rPh sb="0" eb="2">
      <t>カジツ</t>
    </rPh>
    <phoneticPr fontId="2"/>
  </si>
  <si>
    <t>計</t>
    <rPh sb="0" eb="1">
      <t>ケイ</t>
    </rPh>
    <phoneticPr fontId="2"/>
  </si>
  <si>
    <t>野菜</t>
    <rPh sb="0" eb="2">
      <t>ヤサイ</t>
    </rPh>
    <phoneticPr fontId="2"/>
  </si>
  <si>
    <t>果実</t>
    <rPh sb="0" eb="2">
      <t>カジツ</t>
    </rPh>
    <phoneticPr fontId="2"/>
  </si>
  <si>
    <t>野菜</t>
    <rPh sb="0" eb="2">
      <t>ヤサイ</t>
    </rPh>
    <phoneticPr fontId="2"/>
  </si>
  <si>
    <t>果実</t>
    <rPh sb="0" eb="2">
      <t>カジツ</t>
    </rPh>
    <phoneticPr fontId="2"/>
  </si>
  <si>
    <t>野菜</t>
    <rPh sb="0" eb="2">
      <t>ヤサイ</t>
    </rPh>
    <phoneticPr fontId="2"/>
  </si>
  <si>
    <t>うち近郊売場</t>
    <rPh sb="2" eb="4">
      <t>キンコウ</t>
    </rPh>
    <rPh sb="4" eb="6">
      <t>ウリバ</t>
    </rPh>
    <phoneticPr fontId="2"/>
  </si>
  <si>
    <t>果実</t>
    <rPh sb="0" eb="2">
      <t>カジツ</t>
    </rPh>
    <phoneticPr fontId="2"/>
  </si>
  <si>
    <t>野菜</t>
    <rPh sb="0" eb="2">
      <t>ヤサイ</t>
    </rPh>
    <phoneticPr fontId="2"/>
  </si>
  <si>
    <t>果実</t>
    <rPh sb="0" eb="2">
      <t>カジツ</t>
    </rPh>
    <phoneticPr fontId="2"/>
  </si>
  <si>
    <t xml:space="preserve"> 水産物部月別取扱高表</t>
    <rPh sb="1" eb="4">
      <t>スイサンブツ</t>
    </rPh>
    <rPh sb="4" eb="5">
      <t>ブ</t>
    </rPh>
    <rPh sb="5" eb="7">
      <t>ツキベツ</t>
    </rPh>
    <rPh sb="7" eb="10">
      <t>トリアツカイダカ</t>
    </rPh>
    <rPh sb="10" eb="11">
      <t>ヒョウ</t>
    </rPh>
    <phoneticPr fontId="2"/>
  </si>
  <si>
    <t>上段：数量　kg
下段：金額　円</t>
    <rPh sb="0" eb="2">
      <t>ジョウダン</t>
    </rPh>
    <rPh sb="3" eb="5">
      <t>スウリョウ</t>
    </rPh>
    <rPh sb="9" eb="11">
      <t>ゲダン</t>
    </rPh>
    <rPh sb="12" eb="14">
      <t>キンガク</t>
    </rPh>
    <rPh sb="15" eb="16">
      <t>エン</t>
    </rPh>
    <phoneticPr fontId="2"/>
  </si>
  <si>
    <t>月　別</t>
    <rPh sb="0" eb="1">
      <t>ツキ</t>
    </rPh>
    <rPh sb="2" eb="3">
      <t>ベツ</t>
    </rPh>
    <phoneticPr fontId="2"/>
  </si>
  <si>
    <t>通年</t>
    <rPh sb="0" eb="2">
      <t>ツウネン</t>
    </rPh>
    <phoneticPr fontId="2"/>
  </si>
  <si>
    <t>種類別</t>
    <rPh sb="0" eb="3">
      <t>シュルイベツ</t>
    </rPh>
    <phoneticPr fontId="2"/>
  </si>
  <si>
    <t>生鮮水産物</t>
    <rPh sb="0" eb="2">
      <t>セイセン</t>
    </rPh>
    <rPh sb="2" eb="5">
      <t>スイサンブツ</t>
    </rPh>
    <phoneticPr fontId="2"/>
  </si>
  <si>
    <t>うち鮮魚</t>
    <rPh sb="2" eb="4">
      <t>センギョ</t>
    </rPh>
    <phoneticPr fontId="2"/>
  </si>
  <si>
    <t>うち貝類</t>
    <rPh sb="2" eb="4">
      <t>カイルイ</t>
    </rPh>
    <phoneticPr fontId="2"/>
  </si>
  <si>
    <t>うち淡水魚</t>
    <rPh sb="2" eb="5">
      <t>タンスイギョ</t>
    </rPh>
    <phoneticPr fontId="2"/>
  </si>
  <si>
    <t>うち鯨肉</t>
    <rPh sb="2" eb="4">
      <t>ゲイニク</t>
    </rPh>
    <phoneticPr fontId="2"/>
  </si>
  <si>
    <t>冷凍水産物</t>
    <rPh sb="0" eb="2">
      <t>レイトウ</t>
    </rPh>
    <rPh sb="2" eb="5">
      <t>スイサンブツ</t>
    </rPh>
    <phoneticPr fontId="2"/>
  </si>
  <si>
    <t>うち冷凍魚</t>
    <rPh sb="2" eb="4">
      <t>レイトウ</t>
    </rPh>
    <rPh sb="4" eb="5">
      <t>サカナ</t>
    </rPh>
    <phoneticPr fontId="2"/>
  </si>
  <si>
    <t>うち冷凍貝</t>
    <rPh sb="2" eb="4">
      <t>レイトウ</t>
    </rPh>
    <rPh sb="4" eb="5">
      <t>カイ</t>
    </rPh>
    <phoneticPr fontId="2"/>
  </si>
  <si>
    <t>うち冷凍淡水魚</t>
    <rPh sb="2" eb="4">
      <t>レイトウ</t>
    </rPh>
    <rPh sb="4" eb="7">
      <t>タンスイギョ</t>
    </rPh>
    <phoneticPr fontId="2"/>
  </si>
  <si>
    <t>うち冷凍鯨肉</t>
    <rPh sb="2" eb="4">
      <t>レイトウ</t>
    </rPh>
    <rPh sb="4" eb="6">
      <t>ゲイニク</t>
    </rPh>
    <phoneticPr fontId="2"/>
  </si>
  <si>
    <t>加工水産物</t>
    <rPh sb="0" eb="2">
      <t>カコウ</t>
    </rPh>
    <rPh sb="2" eb="5">
      <t>スイサンブツ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</si>
  <si>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</si>
  <si>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</si>
  <si>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生鮮水産物</t>
    <rPh sb="0" eb="2">
      <t>セイセン</t>
    </rPh>
    <rPh sb="2" eb="5">
      <t>スイサンブツ</t>
    </rPh>
    <phoneticPr fontId="2"/>
  </si>
  <si>
    <t>うち淡水魚</t>
    <rPh sb="2" eb="5">
      <t>タンスイギョ</t>
    </rPh>
    <phoneticPr fontId="2"/>
  </si>
  <si>
    <t>冷凍水産物</t>
    <rPh sb="0" eb="2">
      <t>レイトウ</t>
    </rPh>
    <rPh sb="2" eb="5">
      <t>スイサンブツ</t>
    </rPh>
    <phoneticPr fontId="2"/>
  </si>
  <si>
    <t>うち淡水魚</t>
    <rPh sb="2" eb="5">
      <t>タンスイギョ</t>
    </rPh>
    <phoneticPr fontId="2"/>
  </si>
  <si>
    <t>冷凍水産物</t>
    <rPh sb="0" eb="2">
      <t>レイトウ</t>
    </rPh>
    <rPh sb="2" eb="5">
      <t>スイサンブツ</t>
    </rPh>
    <phoneticPr fontId="2"/>
  </si>
  <si>
    <t>うち淡水魚</t>
    <rPh sb="2" eb="5">
      <t>タンスイギョ</t>
    </rPh>
    <phoneticPr fontId="2"/>
  </si>
  <si>
    <t>冷凍水産物</t>
    <rPh sb="0" eb="2">
      <t>レイトウ</t>
    </rPh>
    <rPh sb="2" eb="5">
      <t>スイサンブツ</t>
    </rPh>
    <phoneticPr fontId="2"/>
  </si>
  <si>
    <t>青果卸売
協同組合</t>
    <rPh sb="0" eb="2">
      <t>セイカ</t>
    </rPh>
    <rPh sb="2" eb="4">
      <t>オロシウリ</t>
    </rPh>
    <rPh sb="6" eb="8">
      <t>キョウドウ</t>
    </rPh>
    <rPh sb="8" eb="10">
      <t>クミアイ</t>
    </rPh>
    <phoneticPr fontId="2"/>
  </si>
  <si>
    <t>大阪北部
中央青果（株）</t>
    <rPh sb="0" eb="2">
      <t>オオサカ</t>
    </rPh>
    <rPh sb="2" eb="4">
      <t>ホクブ</t>
    </rPh>
    <rPh sb="6" eb="8">
      <t>チュウオウ</t>
    </rPh>
    <rPh sb="8" eb="10">
      <t>セイカ</t>
    </rPh>
    <rPh sb="11" eb="12">
      <t>カブ</t>
    </rPh>
    <phoneticPr fontId="2"/>
  </si>
  <si>
    <t>市場計
（青果部・水産物部）</t>
    <rPh sb="0" eb="2">
      <t>シジョウ</t>
    </rPh>
    <rPh sb="2" eb="3">
      <t>ケイ</t>
    </rPh>
    <rPh sb="5" eb="7">
      <t>セイカ</t>
    </rPh>
    <rPh sb="7" eb="8">
      <t>ブ</t>
    </rPh>
    <rPh sb="9" eb="12">
      <t>スイサンブツ</t>
    </rPh>
    <rPh sb="12" eb="13">
      <t>ブ</t>
    </rPh>
    <phoneticPr fontId="2"/>
  </si>
  <si>
    <t>計</t>
    <rPh sb="0" eb="1">
      <t>ケイ</t>
    </rPh>
    <phoneticPr fontId="2"/>
  </si>
  <si>
    <t>水産物卸売業者</t>
    <phoneticPr fontId="2"/>
  </si>
  <si>
    <t xml:space="preserve"> 青　果　部　月　別　取　扱　高　表　</t>
    <rPh sb="1" eb="2">
      <t>アオ</t>
    </rPh>
    <rPh sb="3" eb="4">
      <t>ハタシ</t>
    </rPh>
    <rPh sb="5" eb="6">
      <t>ブ</t>
    </rPh>
    <rPh sb="7" eb="8">
      <t>ツキ</t>
    </rPh>
    <rPh sb="9" eb="10">
      <t>ベツ</t>
    </rPh>
    <rPh sb="11" eb="12">
      <t>トリ</t>
    </rPh>
    <rPh sb="13" eb="14">
      <t>アツカイ</t>
    </rPh>
    <rPh sb="15" eb="16">
      <t>タカ</t>
    </rPh>
    <rPh sb="17" eb="18">
      <t>ヒョウ</t>
    </rPh>
    <phoneticPr fontId="2"/>
  </si>
  <si>
    <t>大果
大阪青果（株）
北部支社</t>
    <rPh sb="0" eb="2">
      <t>ダイカ</t>
    </rPh>
    <rPh sb="3" eb="5">
      <t>オオサカ</t>
    </rPh>
    <rPh sb="5" eb="7">
      <t>セイカ</t>
    </rPh>
    <rPh sb="8" eb="9">
      <t>カブ</t>
    </rPh>
    <rPh sb="11" eb="13">
      <t>ホクブ</t>
    </rPh>
    <rPh sb="13" eb="15">
      <t>シシャ</t>
    </rPh>
    <phoneticPr fontId="2"/>
  </si>
  <si>
    <t>大阪府青果
卸売業者</t>
    <rPh sb="0" eb="3">
      <t>オオサカフ</t>
    </rPh>
    <rPh sb="3" eb="5">
      <t>セイカ</t>
    </rPh>
    <rPh sb="6" eb="8">
      <t>オロシウリ</t>
    </rPh>
    <rPh sb="8" eb="10">
      <t>ギョウシャ</t>
    </rPh>
    <phoneticPr fontId="2"/>
  </si>
  <si>
    <t>青果部</t>
    <rPh sb="0" eb="2">
      <t>セイカ</t>
    </rPh>
    <rPh sb="2" eb="3">
      <t>ブ</t>
    </rPh>
    <phoneticPr fontId="2"/>
  </si>
  <si>
    <t>㈱うおいち北部</t>
    <rPh sb="5" eb="7">
      <t>ホクブ</t>
    </rPh>
    <phoneticPr fontId="2"/>
  </si>
  <si>
    <t>㈱大水北部支社　</t>
    <rPh sb="1" eb="2">
      <t>ダイ</t>
    </rPh>
    <rPh sb="2" eb="3">
      <t>ミズ</t>
    </rPh>
    <rPh sb="3" eb="5">
      <t>ホクブ</t>
    </rPh>
    <rPh sb="5" eb="7">
      <t>シシャ</t>
    </rPh>
    <phoneticPr fontId="2"/>
  </si>
  <si>
    <t>大阪府水産物卸協同組合</t>
    <rPh sb="0" eb="3">
      <t>オオサカフ</t>
    </rPh>
    <rPh sb="3" eb="6">
      <t>スイサンブツ</t>
    </rPh>
    <rPh sb="6" eb="7">
      <t>オロシ</t>
    </rPh>
    <rPh sb="7" eb="9">
      <t>キョウドウ</t>
    </rPh>
    <rPh sb="9" eb="11">
      <t>クミアイ</t>
    </rPh>
    <phoneticPr fontId="2"/>
  </si>
  <si>
    <t>水産物部</t>
    <rPh sb="3" eb="4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</si>
</sst>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2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28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38" fontId="3" fillId="0" borderId="0" xfId="1" applyFont="1"/>
    <xf numFmtId="38" fontId="4" fillId="0" borderId="0" xfId="1" applyFont="1"/>
    <xf numFmtId="38" fontId="5" fillId="0" borderId="1" xfId="1" applyFont="1" applyBorder="1" applyAlignment="1">
      <alignment horizontal="distributed" vertical="center" justifyLastLine="1"/>
    </xf>
    <xf numFmtId="38" fontId="7" fillId="0" borderId="0" xfId="1" applyFont="1" applyBorder="1"/>
    <xf numFmtId="38" fontId="7" fillId="0" borderId="2" xfId="1" applyFont="1" applyBorder="1"/>
    <xf numFmtId="38" fontId="7" fillId="0" borderId="3" xfId="1" applyFont="1" applyBorder="1"/>
    <xf numFmtId="38" fontId="7" fillId="0" borderId="4" xfId="1" applyFont="1" applyBorder="1"/>
    <xf numFmtId="38" fontId="4" fillId="0" borderId="0" xfId="1" applyFont="1" applyAlignment="1">
      <alignment horizontal="center" wrapText="1"/>
    </xf>
    <xf numFmtId="38" fontId="7" fillId="0" borderId="5" xfId="1" applyFont="1" applyBorder="1"/>
    <xf numFmtId="38" fontId="7" fillId="0" borderId="6" xfId="1" applyFont="1" applyBorder="1" applyAlignment="1">
      <alignment horizontal="right"/>
    </xf>
    <xf numFmtId="38" fontId="7" fillId="0" borderId="0" xfId="1" applyFont="1"/>
    <xf numFmtId="38" fontId="6" fillId="0" borderId="0" xfId="1" applyFont="1"/>
    <xf numFmtId="38" fontId="7" fillId="0" borderId="7" xfId="1" applyFont="1" applyBorder="1"/>
    <xf numFmtId="38" fontId="7" fillId="0" borderId="8" xfId="1" applyFont="1" applyBorder="1"/>
    <xf numFmtId="38" fontId="7" fillId="0" borderId="9" xfId="1" applyFont="1" applyBorder="1"/>
    <xf numFmtId="38" fontId="7" fillId="0" borderId="10" xfId="1" applyFont="1" applyBorder="1"/>
    <xf numFmtId="0" fontId="7" fillId="0" borderId="9" xfId="0" applyFont="1" applyBorder="1" applyAlignment="1"/>
    <xf numFmtId="0" fontId="7" fillId="0" borderId="9" xfId="0" applyFont="1" applyBorder="1" applyAlignment="1">
      <alignment horizontal="right"/>
    </xf>
    <xf numFmtId="38" fontId="7" fillId="0" borderId="11" xfId="1" applyFont="1" applyBorder="1" applyProtection="1">
      <protection locked="0"/>
    </xf>
    <xf numFmtId="38" fontId="7" fillId="0" borderId="12" xfId="1" applyFont="1" applyBorder="1" applyProtection="1">
      <protection locked="0"/>
    </xf>
    <xf numFmtId="38" fontId="7" fillId="0" borderId="3" xfId="1" applyFont="1" applyBorder="1" applyProtection="1">
      <protection locked="0"/>
    </xf>
    <xf numFmtId="38" fontId="7" fillId="0" borderId="4" xfId="1" applyFont="1" applyBorder="1" applyProtection="1">
      <protection locked="0"/>
    </xf>
    <xf numFmtId="38" fontId="7" fillId="0" borderId="0" xfId="1" applyFont="1" applyBorder="1" applyProtection="1">
      <protection locked="0"/>
    </xf>
    <xf numFmtId="38" fontId="7" fillId="0" borderId="2" xfId="1" applyFont="1" applyBorder="1" applyProtection="1">
      <protection locked="0"/>
    </xf>
    <xf numFmtId="38" fontId="10" fillId="0" borderId="0" xfId="1" applyFont="1" applyProtection="1"/>
    <xf numFmtId="38" fontId="10" fillId="0" borderId="0" xfId="1" applyFont="1" applyBorder="1" applyAlignment="1" applyProtection="1">
      <alignment horizontal="distributed" vertical="center" justifyLastLine="1"/>
    </xf>
    <xf numFmtId="38" fontId="8" fillId="0" borderId="0" xfId="1" applyFont="1" applyProtection="1"/>
    <xf numFmtId="0" fontId="11" fillId="0" borderId="13" xfId="0" applyFont="1" applyBorder="1" applyAlignment="1" applyProtection="1">
      <alignment vertical="center"/>
    </xf>
    <xf numFmtId="0" fontId="11" fillId="0" borderId="14" xfId="0" applyFont="1" applyBorder="1" applyAlignment="1" applyProtection="1">
      <alignment horizontal="center" vertical="center" textRotation="255"/>
    </xf>
    <xf numFmtId="0" fontId="11" fillId="0" borderId="15" xfId="0" applyFont="1" applyBorder="1" applyAlignment="1" applyProtection="1">
      <alignment vertical="center"/>
    </xf>
    <xf numFmtId="38" fontId="8" fillId="0" borderId="0" xfId="1" applyFont="1" applyBorder="1" applyProtection="1"/>
    <xf numFmtId="0" fontId="11" fillId="0" borderId="0" xfId="0" applyFont="1" applyBorder="1" applyProtection="1"/>
    <xf numFmtId="38" fontId="8" fillId="0" borderId="0" xfId="1" applyFont="1" applyBorder="1" applyProtection="1">
      <protection locked="0"/>
    </xf>
    <xf numFmtId="38" fontId="8" fillId="0" borderId="14" xfId="1" applyFont="1" applyBorder="1" applyAlignment="1" applyProtection="1">
      <alignment horizontal="center" vertical="distributed" textRotation="255"/>
    </xf>
    <xf numFmtId="0" fontId="11" fillId="0" borderId="14" xfId="0" applyFont="1" applyBorder="1" applyAlignment="1" applyProtection="1">
      <alignment horizontal="center" vertical="distributed" textRotation="255"/>
    </xf>
    <xf numFmtId="0" fontId="11" fillId="0" borderId="16" xfId="0" applyFont="1" applyBorder="1" applyAlignment="1" applyProtection="1">
      <alignment horizontal="center" vertical="distributed" textRotation="255"/>
    </xf>
    <xf numFmtId="38" fontId="8" fillId="0" borderId="3" xfId="1" applyFont="1" applyBorder="1" applyProtection="1"/>
    <xf numFmtId="38" fontId="8" fillId="0" borderId="3" xfId="1" applyFont="1" applyBorder="1" applyProtection="1">
      <protection locked="0"/>
    </xf>
    <xf numFmtId="0" fontId="11" fillId="0" borderId="17" xfId="0" applyFont="1" applyBorder="1" applyAlignment="1" applyProtection="1">
      <alignment horizontal="center" vertical="center" textRotation="255"/>
    </xf>
    <xf numFmtId="38" fontId="8" fillId="0" borderId="11" xfId="1" applyFont="1" applyBorder="1" applyProtection="1">
      <protection locked="0"/>
    </xf>
    <xf numFmtId="0" fontId="11" fillId="0" borderId="16" xfId="0" applyFont="1" applyBorder="1" applyAlignment="1" applyProtection="1">
      <alignment horizontal="center" vertical="center" textRotation="255"/>
    </xf>
    <xf numFmtId="0" fontId="11" fillId="0" borderId="0" xfId="0" applyFont="1" applyBorder="1" applyAlignment="1" applyProtection="1">
      <alignment horizontal="center" vertical="center" textRotation="255"/>
    </xf>
    <xf numFmtId="38" fontId="7" fillId="0" borderId="18" xfId="1" applyFont="1" applyBorder="1" applyAlignment="1"/>
    <xf numFmtId="38" fontId="7" fillId="0" borderId="19" xfId="1" applyFont="1" applyBorder="1"/>
    <xf numFmtId="0" fontId="7" fillId="0" borderId="0" xfId="0" applyFont="1" applyBorder="1" applyAlignment="1">
      <alignment horizontal="distributed" vertical="center" justifyLastLine="1"/>
    </xf>
    <xf numFmtId="38" fontId="7" fillId="0" borderId="20" xfId="1" applyFont="1" applyBorder="1" applyProtection="1">
      <protection locked="0"/>
    </xf>
    <xf numFmtId="38" fontId="7" fillId="0" borderId="21" xfId="1" applyFont="1" applyBorder="1" applyProtection="1">
      <protection locked="0"/>
    </xf>
    <xf numFmtId="38" fontId="7" fillId="0" borderId="18" xfId="1" applyFont="1" applyBorder="1"/>
    <xf numFmtId="38" fontId="7" fillId="0" borderId="22" xfId="1" applyFont="1" applyBorder="1"/>
    <xf numFmtId="38" fontId="7" fillId="0" borderId="1" xfId="1" applyFont="1" applyBorder="1"/>
    <xf numFmtId="38" fontId="7" fillId="0" borderId="23" xfId="1" applyFont="1" applyBorder="1"/>
    <xf numFmtId="38" fontId="6" fillId="0" borderId="0" xfId="1" applyFont="1" applyBorder="1"/>
    <xf numFmtId="38" fontId="7" fillId="0" borderId="5" xfId="1" applyFont="1" applyBorder="1" applyAlignment="1">
      <alignment horizontal="distributed" vertical="center"/>
    </xf>
    <xf numFmtId="38" fontId="7" fillId="0" borderId="24" xfId="1" applyFont="1" applyBorder="1"/>
    <xf numFmtId="38" fontId="7" fillId="0" borderId="20" xfId="1" applyFont="1" applyBorder="1"/>
    <xf numFmtId="38" fontId="7" fillId="0" borderId="21" xfId="1" applyFont="1" applyBorder="1"/>
    <xf numFmtId="38" fontId="8" fillId="0" borderId="5" xfId="1" applyFont="1" applyBorder="1" applyProtection="1"/>
    <xf numFmtId="38" fontId="8" fillId="0" borderId="20" xfId="1" applyFont="1" applyBorder="1" applyProtection="1"/>
    <xf numFmtId="38" fontId="8" fillId="0" borderId="6" xfId="1" applyFont="1" applyBorder="1" applyAlignment="1" applyProtection="1">
      <alignment horizontal="right" vertical="top"/>
    </xf>
    <xf numFmtId="0" fontId="11" fillId="0" borderId="9" xfId="0" applyFont="1" applyBorder="1" applyAlignment="1" applyProtection="1">
      <alignment horizontal="center" vertical="center" textRotation="255"/>
    </xf>
    <xf numFmtId="38" fontId="8" fillId="0" borderId="2" xfId="1" applyFont="1" applyBorder="1" applyProtection="1">
      <protection locked="0"/>
    </xf>
    <xf numFmtId="38" fontId="8" fillId="0" borderId="4" xfId="1" applyFont="1" applyBorder="1" applyProtection="1">
      <protection locked="0"/>
    </xf>
    <xf numFmtId="38" fontId="8" fillId="0" borderId="12" xfId="1" applyFont="1" applyBorder="1" applyProtection="1">
      <protection locked="0"/>
    </xf>
    <xf numFmtId="0" fontId="11" fillId="0" borderId="18" xfId="0" applyFont="1" applyBorder="1" applyAlignment="1" applyProtection="1">
      <alignment horizontal="center" vertical="center" textRotation="255"/>
    </xf>
    <xf numFmtId="0" fontId="11" fillId="0" borderId="1" xfId="0" applyFont="1" applyBorder="1" applyAlignment="1" applyProtection="1">
      <alignment horizontal="center" vertical="center" textRotation="255"/>
    </xf>
    <xf numFmtId="38" fontId="8" fillId="0" borderId="9" xfId="1" applyFont="1" applyBorder="1" applyAlignment="1" applyProtection="1">
      <alignment horizontal="center" vertical="center" textRotation="255"/>
    </xf>
    <xf numFmtId="38" fontId="8" fillId="0" borderId="14" xfId="1" applyFont="1" applyBorder="1" applyAlignment="1" applyProtection="1">
      <alignment horizontal="center" vertical="center" textRotation="255"/>
    </xf>
    <xf numFmtId="38" fontId="8" fillId="0" borderId="18" xfId="1" applyFont="1" applyBorder="1" applyAlignment="1" applyProtection="1"/>
    <xf numFmtId="38" fontId="8" fillId="0" borderId="1" xfId="1" applyFont="1" applyBorder="1" applyAlignment="1" applyProtection="1"/>
    <xf numFmtId="38" fontId="8" fillId="0" borderId="19" xfId="1" applyFont="1" applyBorder="1" applyProtection="1"/>
    <xf numFmtId="38" fontId="8" fillId="0" borderId="5" xfId="1" applyFont="1" applyBorder="1" applyAlignment="1" applyProtection="1">
      <alignment horizontal="center" vertical="center" textRotation="255"/>
    </xf>
    <xf numFmtId="38" fontId="8" fillId="0" borderId="25" xfId="1" applyFont="1" applyBorder="1" applyAlignment="1" applyProtection="1">
      <alignment horizontal="center" vertical="center" textRotation="255"/>
    </xf>
    <xf numFmtId="0" fontId="11" fillId="0" borderId="6" xfId="0" applyFont="1" applyBorder="1" applyAlignment="1" applyProtection="1">
      <alignment vertical="center"/>
    </xf>
    <xf numFmtId="38" fontId="7" fillId="0" borderId="24" xfId="1" applyFont="1" applyBorder="1" applyProtection="1">
      <protection locked="0"/>
    </xf>
    <xf numFmtId="38" fontId="7" fillId="0" borderId="7" xfId="1" applyFont="1" applyBorder="1" applyProtection="1">
      <protection locked="0"/>
    </xf>
    <xf numFmtId="38" fontId="7" fillId="0" borderId="8" xfId="1" applyFont="1" applyBorder="1" applyProtection="1">
      <protection locked="0"/>
    </xf>
    <xf numFmtId="38" fontId="7" fillId="0" borderId="26" xfId="1" applyFont="1" applyBorder="1"/>
    <xf numFmtId="38" fontId="8" fillId="0" borderId="7" xfId="1" applyFont="1" applyBorder="1" applyProtection="1"/>
    <xf numFmtId="38" fontId="8" fillId="0" borderId="2" xfId="1" applyFont="1" applyBorder="1" applyProtection="1"/>
    <xf numFmtId="38" fontId="8" fillId="0" borderId="8" xfId="1" applyFont="1" applyBorder="1" applyProtection="1"/>
    <xf numFmtId="38" fontId="8" fillId="0" borderId="26" xfId="1" applyFont="1" applyBorder="1" applyProtection="1"/>
    <xf numFmtId="38" fontId="8" fillId="0" borderId="11" xfId="1" applyFont="1" applyBorder="1" applyProtection="1"/>
    <xf numFmtId="38" fontId="8" fillId="0" borderId="12" xfId="1" applyFont="1" applyBorder="1" applyProtection="1"/>
    <xf numFmtId="38" fontId="8" fillId="0" borderId="22" xfId="1" applyFont="1" applyBorder="1" applyProtection="1"/>
    <xf numFmtId="38" fontId="8" fillId="0" borderId="1" xfId="1" applyFont="1" applyBorder="1" applyProtection="1"/>
    <xf numFmtId="38" fontId="8" fillId="0" borderId="23" xfId="1" applyFont="1" applyBorder="1" applyProtection="1"/>
    <xf numFmtId="38" fontId="8" fillId="0" borderId="24" xfId="1" applyFont="1" applyBorder="1" applyProtection="1"/>
    <xf numFmtId="38" fontId="8" fillId="0" borderId="21" xfId="1" applyFont="1" applyBorder="1" applyProtection="1"/>
    <xf numFmtId="38" fontId="8" fillId="0" borderId="9" xfId="1" applyFont="1" applyBorder="1" applyAlignment="1" applyProtection="1">
      <alignment vertical="distributed" textRotation="255"/>
    </xf>
    <xf numFmtId="38" fontId="8" fillId="0" borderId="18" xfId="1" applyFont="1" applyBorder="1" applyAlignment="1" applyProtection="1">
      <alignment vertical="distributed" textRotation="255"/>
    </xf>
    <xf numFmtId="38" fontId="8" fillId="0" borderId="27" xfId="1" applyFont="1" applyBorder="1" applyAlignment="1" applyProtection="1">
      <alignment vertical="distributed" textRotation="255"/>
    </xf>
    <xf numFmtId="38" fontId="8" fillId="0" borderId="28" xfId="1" applyFont="1" applyBorder="1" applyAlignment="1" applyProtection="1">
      <alignment vertical="distributed" textRotation="255"/>
    </xf>
    <xf numFmtId="38" fontId="8" fillId="0" borderId="2" xfId="1" applyFont="1" applyFill="1" applyBorder="1" applyProtection="1">
      <protection locked="0"/>
    </xf>
    <xf numFmtId="38" fontId="8" fillId="0" borderId="4" xfId="1" applyFont="1" applyFill="1" applyBorder="1" applyProtection="1">
      <protection locked="0"/>
    </xf>
    <xf numFmtId="38" fontId="8" fillId="0" borderId="12" xfId="1" applyFont="1" applyFill="1" applyBorder="1" applyProtection="1">
      <protection locked="0"/>
    </xf>
    <xf numFmtId="38" fontId="10" fillId="2" borderId="0" xfId="1" applyFont="1" applyFill="1" applyProtection="1"/>
    <xf numFmtId="38" fontId="7" fillId="0" borderId="7" xfId="1" applyNumberFormat="1" applyFont="1" applyBorder="1"/>
    <xf numFmtId="38" fontId="7" fillId="0" borderId="8" xfId="1" applyNumberFormat="1" applyFont="1" applyBorder="1"/>
    <xf numFmtId="38" fontId="8" fillId="0" borderId="15" xfId="1" applyFont="1" applyBorder="1" applyProtection="1">
      <protection locked="0"/>
    </xf>
    <xf numFmtId="38" fontId="7" fillId="0" borderId="15" xfId="1" applyFont="1" applyBorder="1" applyAlignment="1">
      <alignment horizontal="distributed" vertical="center" justifyLastLine="1"/>
    </xf>
    <xf numFmtId="0" fontId="7" fillId="0" borderId="19" xfId="0" applyFont="1" applyBorder="1" applyAlignment="1">
      <alignment horizontal="distributed" vertical="center" justifyLastLine="1"/>
    </xf>
    <xf numFmtId="38" fontId="7" fillId="0" borderId="27" xfId="1" applyFont="1" applyBorder="1" applyAlignment="1">
      <alignment horizontal="center" vertical="center" wrapText="1" justifyLastLine="1"/>
    </xf>
    <xf numFmtId="0" fontId="13" fillId="0" borderId="28" xfId="0" applyFont="1" applyBorder="1" applyAlignment="1">
      <alignment horizontal="center"/>
    </xf>
    <xf numFmtId="38" fontId="7" fillId="0" borderId="7" xfId="1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38" fontId="7" fillId="0" borderId="24" xfId="1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7" fillId="0" borderId="5" xfId="1" applyFont="1" applyBorder="1" applyAlignment="1">
      <alignment horizontal="center" vertical="center" wrapText="1" justifyLastLine="1"/>
    </xf>
    <xf numFmtId="38" fontId="7" fillId="0" borderId="9" xfId="1" applyFont="1" applyBorder="1" applyAlignment="1">
      <alignment horizontal="center" vertical="center" wrapText="1" justifyLastLine="1"/>
    </xf>
    <xf numFmtId="38" fontId="7" fillId="0" borderId="18" xfId="1" applyFont="1" applyBorder="1" applyAlignment="1">
      <alignment horizontal="center" vertical="center" wrapText="1" justifyLastLine="1"/>
    </xf>
    <xf numFmtId="38" fontId="8" fillId="0" borderId="32" xfId="1" applyFont="1" applyBorder="1" applyAlignment="1">
      <alignment horizontal="distributed" vertical="center" justifyLastLine="1"/>
    </xf>
    <xf numFmtId="0" fontId="8" fillId="0" borderId="33" xfId="0" applyFont="1" applyBorder="1" applyAlignment="1">
      <alignment horizontal="distributed" vertical="center" justifyLastLine="1"/>
    </xf>
    <xf numFmtId="38" fontId="8" fillId="0" borderId="24" xfId="1" applyFont="1" applyBorder="1" applyAlignment="1">
      <alignment horizontal="distributed" vertical="center" justifyLastLine="1"/>
    </xf>
    <xf numFmtId="0" fontId="8" fillId="0" borderId="22" xfId="0" applyFont="1" applyBorder="1" applyAlignment="1">
      <alignment horizontal="distributed" vertical="center" justifyLastLine="1"/>
    </xf>
    <xf numFmtId="38" fontId="7" fillId="0" borderId="29" xfId="1" applyFont="1" applyBorder="1" applyAlignment="1">
      <alignment horizontal="center" vertical="center" wrapText="1" justifyLastLine="1"/>
    </xf>
    <xf numFmtId="38" fontId="9" fillId="0" borderId="1" xfId="1" applyFont="1" applyBorder="1" applyAlignment="1">
      <alignment horizontal="center" vertical="top"/>
    </xf>
    <xf numFmtId="38" fontId="7" fillId="0" borderId="30" xfId="1" applyFont="1" applyBorder="1" applyAlignment="1">
      <alignment horizontal="center" vertical="center" wrapText="1" justifyLastLine="1"/>
    </xf>
    <xf numFmtId="0" fontId="7" fillId="0" borderId="31" xfId="0" applyFont="1" applyBorder="1" applyAlignment="1">
      <alignment horizontal="distributed" vertical="center" justifyLastLine="1"/>
    </xf>
    <xf numFmtId="38" fontId="7" fillId="0" borderId="26" xfId="1" applyFont="1" applyBorder="1" applyAlignment="1">
      <alignment horizontal="distributed" vertical="center" justifyLastLine="1"/>
    </xf>
    <xf numFmtId="0" fontId="7" fillId="0" borderId="15" xfId="0" applyFont="1" applyBorder="1" applyAlignment="1">
      <alignment horizontal="distributed" vertical="center" justifyLastLine="1"/>
    </xf>
    <xf numFmtId="38" fontId="8" fillId="0" borderId="28" xfId="1" applyFont="1" applyBorder="1" applyAlignment="1" applyProtection="1">
      <alignment horizontal="center" vertical="distributed" textRotation="255"/>
    </xf>
    <xf numFmtId="38" fontId="8" fillId="0" borderId="9" xfId="1" applyFont="1" applyBorder="1" applyAlignment="1" applyProtection="1">
      <alignment horizontal="center" vertical="distributed" textRotation="255"/>
    </xf>
    <xf numFmtId="0" fontId="11" fillId="0" borderId="9" xfId="0" applyFont="1" applyBorder="1" applyAlignment="1" applyProtection="1">
      <alignment horizontal="center" vertical="distributed" textRotation="255"/>
    </xf>
    <xf numFmtId="38" fontId="8" fillId="0" borderId="0" xfId="1" applyFont="1" applyBorder="1" applyAlignment="1" applyProtection="1">
      <alignment horizontal="distributed" vertical="center" justifyLastLine="1"/>
    </xf>
    <xf numFmtId="0" fontId="11" fillId="0" borderId="15" xfId="0" applyFont="1" applyBorder="1" applyAlignment="1" applyProtection="1">
      <alignment horizontal="distributed" vertical="center" justifyLastLine="1"/>
    </xf>
    <xf numFmtId="0" fontId="8" fillId="0" borderId="0" xfId="0" applyFont="1" applyBorder="1" applyAlignment="1" applyProtection="1">
      <alignment horizontal="distributed" vertical="center" justifyLastLine="1"/>
    </xf>
    <xf numFmtId="38" fontId="8" fillId="0" borderId="11" xfId="1" applyFont="1" applyBorder="1" applyAlignment="1" applyProtection="1">
      <alignment horizontal="distributed" vertical="center"/>
    </xf>
    <xf numFmtId="38" fontId="8" fillId="0" borderId="0" xfId="1" applyFont="1" applyBorder="1" applyAlignment="1" applyProtection="1">
      <alignment horizontal="distributed" vertical="center"/>
    </xf>
    <xf numFmtId="38" fontId="8" fillId="0" borderId="15" xfId="1" applyFont="1" applyBorder="1" applyAlignment="1" applyProtection="1">
      <alignment horizontal="distributed" vertical="center" justifyLastLine="1"/>
    </xf>
    <xf numFmtId="38" fontId="7" fillId="0" borderId="0" xfId="1" applyFont="1" applyBorder="1" applyAlignment="1" applyProtection="1">
      <alignment horizontal="center" vertical="center" justifyLastLine="1"/>
    </xf>
    <xf numFmtId="38" fontId="7" fillId="0" borderId="15" xfId="1" applyFont="1" applyBorder="1" applyAlignment="1" applyProtection="1">
      <alignment horizontal="center" vertical="center" justifyLastLine="1"/>
    </xf>
    <xf numFmtId="38" fontId="8" fillId="0" borderId="3" xfId="1" applyFont="1" applyBorder="1" applyAlignment="1" applyProtection="1">
      <alignment horizontal="distributed" vertical="center" justifyLastLine="1"/>
    </xf>
    <xf numFmtId="38" fontId="8" fillId="0" borderId="31" xfId="1" applyFont="1" applyBorder="1" applyAlignment="1" applyProtection="1">
      <alignment horizontal="distributed" vertical="center" justifyLastLine="1"/>
    </xf>
    <xf numFmtId="0" fontId="11" fillId="0" borderId="11" xfId="0" applyFont="1" applyBorder="1" applyAlignment="1" applyProtection="1">
      <alignment horizontal="distributed" vertical="center"/>
    </xf>
    <xf numFmtId="0" fontId="11" fillId="0" borderId="0" xfId="0" applyFont="1" applyBorder="1" applyAlignment="1" applyProtection="1">
      <alignment horizontal="distributed" vertical="center"/>
    </xf>
    <xf numFmtId="38" fontId="8" fillId="0" borderId="5" xfId="1" applyFont="1" applyBorder="1" applyAlignment="1" applyProtection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38" fontId="8" fillId="0" borderId="11" xfId="1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38" fontId="10" fillId="0" borderId="1" xfId="1" applyFont="1" applyBorder="1" applyAlignment="1" applyProtection="1">
      <alignment horizontal="right" wrapText="1"/>
    </xf>
    <xf numFmtId="0" fontId="13" fillId="0" borderId="1" xfId="0" applyFont="1" applyBorder="1" applyAlignment="1">
      <alignment horizontal="right"/>
    </xf>
    <xf numFmtId="38" fontId="8" fillId="0" borderId="32" xfId="1" applyFont="1" applyBorder="1" applyAlignment="1" applyProtection="1">
      <alignment horizontal="distributed" vertical="center" justifyLastLine="1"/>
    </xf>
    <xf numFmtId="38" fontId="8" fillId="0" borderId="33" xfId="1" applyFont="1" applyBorder="1" applyAlignment="1" applyProtection="1">
      <alignment horizontal="distributed" vertical="center" justifyLastLine="1"/>
    </xf>
    <xf numFmtId="38" fontId="8" fillId="0" borderId="24" xfId="1" applyFont="1" applyBorder="1" applyAlignment="1" applyProtection="1">
      <alignment horizontal="distributed" vertical="center" justifyLastLine="1"/>
    </xf>
    <xf numFmtId="38" fontId="8" fillId="0" borderId="22" xfId="1" applyFont="1" applyBorder="1" applyAlignment="1" applyProtection="1">
      <alignment horizontal="distributed" vertical="center" justifyLastLine="1"/>
    </xf>
    <xf numFmtId="38" fontId="12" fillId="0" borderId="0" xfId="1" applyFont="1" applyBorder="1" applyAlignment="1" applyProtection="1">
      <alignment horizontal="distributed" vertical="top"/>
    </xf>
    <xf numFmtId="38" fontId="8" fillId="0" borderId="20" xfId="1" applyFont="1" applyBorder="1" applyAlignment="1" applyProtection="1">
      <alignment horizontal="distributed" vertical="center"/>
    </xf>
    <xf numFmtId="0" fontId="11" fillId="0" borderId="20" xfId="0" applyFont="1" applyBorder="1" applyAlignment="1" applyProtection="1">
      <alignment horizontal="distributed" vertical="center"/>
    </xf>
    <xf numFmtId="0" fontId="8" fillId="0" borderId="22" xfId="0" applyFont="1" applyBorder="1" applyAlignment="1" applyProtection="1">
      <alignment horizontal="distributed" vertical="center" justifyLastLine="1"/>
    </xf>
    <xf numFmtId="0" fontId="8" fillId="0" borderId="33" xfId="0" applyFont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9525</xdr:rowOff>
    </xdr:from>
    <xdr:to>
      <xdr:col>2</xdr:col>
      <xdr:colOff>9525</xdr:colOff>
      <xdr:row>3</xdr:row>
      <xdr:rowOff>0</xdr:rowOff>
    </xdr:to>
    <xdr:sp macro="" textlink="">
      <xdr:nvSpPr>
        <xdr:cNvPr id="1701" name="Line 1">
          <a:extLst>
            <a:ext uri="{FF2B5EF4-FFF2-40B4-BE49-F238E27FC236}">
              <a16:creationId xmlns:a16="http://schemas.microsoft.com/office/drawing/2014/main" id="{7E435C11-7567-499D-A58F-19AD01F59A52}"/>
            </a:ext>
          </a:extLst>
        </xdr:cNvPr>
        <xdr:cNvSpPr>
          <a:spLocks noChangeShapeType="1"/>
        </xdr:cNvSpPr>
      </xdr:nvSpPr>
      <xdr:spPr bwMode="auto">
        <a:xfrm>
          <a:off x="19050" y="514350"/>
          <a:ext cx="216217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9525</xdr:rowOff>
    </xdr:from>
    <xdr:to>
      <xdr:col>5</xdr:col>
      <xdr:colOff>9525</xdr:colOff>
      <xdr:row>3</xdr:row>
      <xdr:rowOff>0</xdr:rowOff>
    </xdr:to>
    <xdr:sp macro="" textlink="">
      <xdr:nvSpPr>
        <xdr:cNvPr id="5092" name="Line 1">
          <a:extLst>
            <a:ext uri="{FF2B5EF4-FFF2-40B4-BE49-F238E27FC236}">
              <a16:creationId xmlns:a16="http://schemas.microsoft.com/office/drawing/2014/main" id="{133A162C-7A66-414C-93B7-53DB087F71B3}"/>
            </a:ext>
          </a:extLst>
        </xdr:cNvPr>
        <xdr:cNvSpPr>
          <a:spLocks noChangeShapeType="1"/>
        </xdr:cNvSpPr>
      </xdr:nvSpPr>
      <xdr:spPr bwMode="auto">
        <a:xfrm>
          <a:off x="19050" y="514350"/>
          <a:ext cx="218122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58</xdr:row>
      <xdr:rowOff>9525</xdr:rowOff>
    </xdr:from>
    <xdr:to>
      <xdr:col>5</xdr:col>
      <xdr:colOff>9525</xdr:colOff>
      <xdr:row>60</xdr:row>
      <xdr:rowOff>0</xdr:rowOff>
    </xdr:to>
    <xdr:sp macro="" textlink="">
      <xdr:nvSpPr>
        <xdr:cNvPr id="5093" name="Line 2">
          <a:extLst>
            <a:ext uri="{FF2B5EF4-FFF2-40B4-BE49-F238E27FC236}">
              <a16:creationId xmlns:a16="http://schemas.microsoft.com/office/drawing/2014/main" id="{C4A31662-292E-4FF1-AB4D-89BE0A2B9FC7}"/>
            </a:ext>
          </a:extLst>
        </xdr:cNvPr>
        <xdr:cNvSpPr>
          <a:spLocks noChangeShapeType="1"/>
        </xdr:cNvSpPr>
      </xdr:nvSpPr>
      <xdr:spPr bwMode="auto">
        <a:xfrm>
          <a:off x="19050" y="14706600"/>
          <a:ext cx="218122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115</xdr:row>
      <xdr:rowOff>9525</xdr:rowOff>
    </xdr:from>
    <xdr:to>
      <xdr:col>5</xdr:col>
      <xdr:colOff>9525</xdr:colOff>
      <xdr:row>117</xdr:row>
      <xdr:rowOff>0</xdr:rowOff>
    </xdr:to>
    <xdr:sp macro="" textlink="">
      <xdr:nvSpPr>
        <xdr:cNvPr id="5094" name="Line 3">
          <a:extLst>
            <a:ext uri="{FF2B5EF4-FFF2-40B4-BE49-F238E27FC236}">
              <a16:creationId xmlns:a16="http://schemas.microsoft.com/office/drawing/2014/main" id="{AB0F1015-15D2-41F2-8E08-5CF891E34620}"/>
            </a:ext>
          </a:extLst>
        </xdr:cNvPr>
        <xdr:cNvSpPr>
          <a:spLocks noChangeShapeType="1"/>
        </xdr:cNvSpPr>
      </xdr:nvSpPr>
      <xdr:spPr bwMode="auto">
        <a:xfrm>
          <a:off x="19050" y="28898850"/>
          <a:ext cx="218122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zoomScaleNormal="100" zoomScaleSheetLayoutView="75" workbookViewId="0">
      <pane xSplit="2" ySplit="3" topLeftCell="C39" activePane="bottomRight" state="frozen"/>
      <selection activeCell="G12" sqref="G12:G13"/>
      <selection pane="topRight" activeCell="G12" sqref="G12:G13"/>
      <selection pane="bottomLeft" activeCell="G12" sqref="G12:G13"/>
      <selection pane="bottomRight" activeCell="D2" sqref="D2:D3"/>
    </sheetView>
  </sheetViews>
  <sheetFormatPr defaultRowHeight="14.25" x14ac:dyDescent="0.15"/>
  <cols>
    <col min="1" max="1" width="15.875" style="2" customWidth="1"/>
    <col min="2" max="2" width="12.625" style="2" customWidth="1"/>
    <col min="3" max="3" width="16.75" style="1" bestFit="1" customWidth="1"/>
    <col min="4" max="15" width="16.75" style="1" customWidth="1"/>
    <col min="16" max="16384" width="9" style="1"/>
  </cols>
  <sheetData>
    <row r="1" spans="1:15" ht="50.1" customHeight="1" thickBot="1" x14ac:dyDescent="0.2">
      <c r="F1" s="116" t="s">
        <v>59</v>
      </c>
      <c r="G1" s="116"/>
      <c r="H1" s="116"/>
      <c r="I1" s="116"/>
      <c r="J1" s="116"/>
      <c r="K1" s="3"/>
      <c r="O1" s="8" t="s">
        <v>12</v>
      </c>
    </row>
    <row r="2" spans="1:15" s="11" customFormat="1" ht="24.95" customHeight="1" x14ac:dyDescent="0.15">
      <c r="A2" s="9"/>
      <c r="B2" s="10" t="s">
        <v>13</v>
      </c>
      <c r="C2" s="113" t="s">
        <v>14</v>
      </c>
      <c r="D2" s="113" t="s">
        <v>15</v>
      </c>
      <c r="E2" s="113" t="s">
        <v>3</v>
      </c>
      <c r="F2" s="113" t="s">
        <v>4</v>
      </c>
      <c r="G2" s="113" t="s">
        <v>5</v>
      </c>
      <c r="H2" s="113" t="s">
        <v>6</v>
      </c>
      <c r="I2" s="113" t="s">
        <v>7</v>
      </c>
      <c r="J2" s="113" t="s">
        <v>8</v>
      </c>
      <c r="K2" s="113" t="s">
        <v>9</v>
      </c>
      <c r="L2" s="113" t="s">
        <v>10</v>
      </c>
      <c r="M2" s="113" t="s">
        <v>0</v>
      </c>
      <c r="N2" s="113" t="s">
        <v>1</v>
      </c>
      <c r="O2" s="111" t="s">
        <v>2</v>
      </c>
    </row>
    <row r="3" spans="1:15" s="11" customFormat="1" ht="24.95" customHeight="1" thickBot="1" x14ac:dyDescent="0.2">
      <c r="A3" s="43" t="s">
        <v>16</v>
      </c>
      <c r="B3" s="4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2"/>
    </row>
    <row r="4" spans="1:15" s="12" customFormat="1" ht="24.95" customHeight="1" x14ac:dyDescent="0.15">
      <c r="A4" s="102" t="s">
        <v>55</v>
      </c>
      <c r="B4" s="106" t="s">
        <v>17</v>
      </c>
      <c r="C4" s="74">
        <f t="shared" ref="C4:C15" si="0">SUM(D4:O4)</f>
        <v>36119394</v>
      </c>
      <c r="D4" s="46">
        <v>3167200</v>
      </c>
      <c r="E4" s="46">
        <v>3342336</v>
      </c>
      <c r="F4" s="46">
        <v>3300769</v>
      </c>
      <c r="G4" s="46">
        <v>3369936</v>
      </c>
      <c r="H4" s="46">
        <v>3237560</v>
      </c>
      <c r="I4" s="46">
        <v>2622371</v>
      </c>
      <c r="J4" s="46">
        <v>2375183</v>
      </c>
      <c r="K4" s="46">
        <v>2697752</v>
      </c>
      <c r="L4" s="46">
        <v>2617383</v>
      </c>
      <c r="M4" s="46">
        <v>2964442</v>
      </c>
      <c r="N4" s="46">
        <v>3096174</v>
      </c>
      <c r="O4" s="47">
        <v>3328288</v>
      </c>
    </row>
    <row r="5" spans="1:15" s="12" customFormat="1" ht="24.95" customHeight="1" x14ac:dyDescent="0.15">
      <c r="A5" s="103"/>
      <c r="B5" s="107"/>
      <c r="C5" s="75">
        <f t="shared" si="0"/>
        <v>9065591154</v>
      </c>
      <c r="D5" s="23">
        <v>655733920</v>
      </c>
      <c r="E5" s="23">
        <v>675700685</v>
      </c>
      <c r="F5" s="23">
        <v>795161263</v>
      </c>
      <c r="G5" s="23">
        <v>864424965</v>
      </c>
      <c r="H5" s="23">
        <v>861918173</v>
      </c>
      <c r="I5" s="23">
        <v>619677237</v>
      </c>
      <c r="J5" s="23">
        <v>595446093</v>
      </c>
      <c r="K5" s="23">
        <v>716914856</v>
      </c>
      <c r="L5" s="23">
        <v>700419509</v>
      </c>
      <c r="M5" s="23">
        <v>785415415</v>
      </c>
      <c r="N5" s="23">
        <v>824532593</v>
      </c>
      <c r="O5" s="24">
        <v>970246445</v>
      </c>
    </row>
    <row r="6" spans="1:15" s="12" customFormat="1" ht="24.95" customHeight="1" x14ac:dyDescent="0.15">
      <c r="A6" s="103"/>
      <c r="B6" s="104" t="s">
        <v>18</v>
      </c>
      <c r="C6" s="75">
        <f t="shared" si="0"/>
        <v>9690849</v>
      </c>
      <c r="D6" s="23">
        <v>718423</v>
      </c>
      <c r="E6" s="23">
        <v>898614</v>
      </c>
      <c r="F6" s="23">
        <v>842840</v>
      </c>
      <c r="G6" s="23">
        <v>767127</v>
      </c>
      <c r="H6" s="23">
        <v>596021</v>
      </c>
      <c r="I6" s="23">
        <v>890602</v>
      </c>
      <c r="J6" s="23">
        <v>813278</v>
      </c>
      <c r="K6" s="23">
        <v>766129</v>
      </c>
      <c r="L6" s="23">
        <v>714078</v>
      </c>
      <c r="M6" s="23">
        <v>800841</v>
      </c>
      <c r="N6" s="23">
        <v>954347</v>
      </c>
      <c r="O6" s="24">
        <v>928549</v>
      </c>
    </row>
    <row r="7" spans="1:15" s="12" customFormat="1" ht="24.95" customHeight="1" x14ac:dyDescent="0.15">
      <c r="A7" s="103"/>
      <c r="B7" s="105"/>
      <c r="C7" s="76">
        <f t="shared" si="0"/>
        <v>4941326147</v>
      </c>
      <c r="D7" s="21">
        <v>366807265</v>
      </c>
      <c r="E7" s="21">
        <v>434698627</v>
      </c>
      <c r="F7" s="21">
        <v>431924588</v>
      </c>
      <c r="G7" s="21">
        <v>420603121</v>
      </c>
      <c r="H7" s="21">
        <v>346031142</v>
      </c>
      <c r="I7" s="21">
        <v>390465710</v>
      </c>
      <c r="J7" s="21">
        <v>438972075</v>
      </c>
      <c r="K7" s="21">
        <v>468203588</v>
      </c>
      <c r="L7" s="21">
        <v>337525866</v>
      </c>
      <c r="M7" s="21">
        <v>335016867</v>
      </c>
      <c r="N7" s="21">
        <v>382576656</v>
      </c>
      <c r="O7" s="22">
        <v>588500642</v>
      </c>
    </row>
    <row r="8" spans="1:15" s="12" customFormat="1" ht="24.95" customHeight="1" x14ac:dyDescent="0.15">
      <c r="A8" s="15"/>
      <c r="B8" s="100" t="s">
        <v>19</v>
      </c>
      <c r="C8" s="13">
        <f t="shared" si="0"/>
        <v>45810243</v>
      </c>
      <c r="D8" s="4">
        <f>D4+D6</f>
        <v>3885623</v>
      </c>
      <c r="E8" s="4">
        <f>E4+E6</f>
        <v>4240950</v>
      </c>
      <c r="F8" s="4">
        <f t="shared" ref="F8:O8" si="1">F4+F6</f>
        <v>4143609</v>
      </c>
      <c r="G8" s="4">
        <f t="shared" si="1"/>
        <v>4137063</v>
      </c>
      <c r="H8" s="4">
        <f t="shared" si="1"/>
        <v>3833581</v>
      </c>
      <c r="I8" s="4">
        <f t="shared" si="1"/>
        <v>3512973</v>
      </c>
      <c r="J8" s="4">
        <f t="shared" si="1"/>
        <v>3188461</v>
      </c>
      <c r="K8" s="4">
        <f t="shared" si="1"/>
        <v>3463881</v>
      </c>
      <c r="L8" s="4">
        <f t="shared" si="1"/>
        <v>3331461</v>
      </c>
      <c r="M8" s="4">
        <f t="shared" si="1"/>
        <v>3765283</v>
      </c>
      <c r="N8" s="4">
        <f t="shared" si="1"/>
        <v>4050521</v>
      </c>
      <c r="O8" s="5">
        <f t="shared" si="1"/>
        <v>4256837</v>
      </c>
    </row>
    <row r="9" spans="1:15" s="12" customFormat="1" ht="24.95" customHeight="1" x14ac:dyDescent="0.15">
      <c r="A9" s="16"/>
      <c r="B9" s="120"/>
      <c r="C9" s="13">
        <f t="shared" si="0"/>
        <v>14006917301</v>
      </c>
      <c r="D9" s="4">
        <f t="shared" ref="D9:O9" si="2">D5+D7</f>
        <v>1022541185</v>
      </c>
      <c r="E9" s="4">
        <f t="shared" si="2"/>
        <v>1110399312</v>
      </c>
      <c r="F9" s="4">
        <f t="shared" si="2"/>
        <v>1227085851</v>
      </c>
      <c r="G9" s="4">
        <f t="shared" si="2"/>
        <v>1285028086</v>
      </c>
      <c r="H9" s="4">
        <f t="shared" si="2"/>
        <v>1207949315</v>
      </c>
      <c r="I9" s="4">
        <f t="shared" si="2"/>
        <v>1010142947</v>
      </c>
      <c r="J9" s="4">
        <f t="shared" si="2"/>
        <v>1034418168</v>
      </c>
      <c r="K9" s="4">
        <f t="shared" si="2"/>
        <v>1185118444</v>
      </c>
      <c r="L9" s="4">
        <f t="shared" si="2"/>
        <v>1037945375</v>
      </c>
      <c r="M9" s="4">
        <f t="shared" si="2"/>
        <v>1120432282</v>
      </c>
      <c r="N9" s="4">
        <f t="shared" si="2"/>
        <v>1207109249</v>
      </c>
      <c r="O9" s="5">
        <f t="shared" si="2"/>
        <v>1558747087</v>
      </c>
    </row>
    <row r="10" spans="1:15" s="12" customFormat="1" ht="24.95" customHeight="1" x14ac:dyDescent="0.15">
      <c r="A10" s="117" t="s">
        <v>60</v>
      </c>
      <c r="B10" s="119" t="s">
        <v>20</v>
      </c>
      <c r="C10" s="77">
        <f t="shared" si="0"/>
        <v>66290491</v>
      </c>
      <c r="D10" s="19">
        <v>5231543</v>
      </c>
      <c r="E10" s="19">
        <v>5934050</v>
      </c>
      <c r="F10" s="19">
        <v>5429286</v>
      </c>
      <c r="G10" s="19">
        <v>5693278</v>
      </c>
      <c r="H10" s="19">
        <v>5559437</v>
      </c>
      <c r="I10" s="19">
        <v>5699237</v>
      </c>
      <c r="J10" s="19">
        <v>4923147</v>
      </c>
      <c r="K10" s="19">
        <v>5355729</v>
      </c>
      <c r="L10" s="19">
        <v>5169644</v>
      </c>
      <c r="M10" s="19">
        <v>6057270</v>
      </c>
      <c r="N10" s="19">
        <v>5522074</v>
      </c>
      <c r="O10" s="20">
        <v>5715796</v>
      </c>
    </row>
    <row r="11" spans="1:15" s="12" customFormat="1" ht="24.95" customHeight="1" x14ac:dyDescent="0.15">
      <c r="A11" s="103"/>
      <c r="B11" s="107"/>
      <c r="C11" s="13">
        <f t="shared" si="0"/>
        <v>16724312299</v>
      </c>
      <c r="D11" s="23">
        <v>1120866408</v>
      </c>
      <c r="E11" s="23">
        <v>1236908119</v>
      </c>
      <c r="F11" s="23">
        <v>1339658319</v>
      </c>
      <c r="G11" s="23">
        <v>1488680834</v>
      </c>
      <c r="H11" s="23">
        <v>1476989874</v>
      </c>
      <c r="I11" s="23">
        <v>1334297048</v>
      </c>
      <c r="J11" s="23">
        <v>1310237934</v>
      </c>
      <c r="K11" s="23">
        <v>1435504478</v>
      </c>
      <c r="L11" s="23">
        <v>1359370850</v>
      </c>
      <c r="M11" s="23">
        <v>1494921284</v>
      </c>
      <c r="N11" s="23">
        <v>1462718164</v>
      </c>
      <c r="O11" s="24">
        <v>1664158987</v>
      </c>
    </row>
    <row r="12" spans="1:15" s="12" customFormat="1" ht="24.95" customHeight="1" x14ac:dyDescent="0.15">
      <c r="A12" s="103"/>
      <c r="B12" s="104" t="s">
        <v>21</v>
      </c>
      <c r="C12" s="13">
        <f t="shared" si="0"/>
        <v>32091983</v>
      </c>
      <c r="D12" s="23">
        <v>2431225</v>
      </c>
      <c r="E12" s="23">
        <v>2608595</v>
      </c>
      <c r="F12" s="23">
        <v>2377971</v>
      </c>
      <c r="G12" s="23">
        <v>2252525</v>
      </c>
      <c r="H12" s="23">
        <v>1927638</v>
      </c>
      <c r="I12" s="23">
        <v>2090063</v>
      </c>
      <c r="J12" s="23">
        <v>3240406</v>
      </c>
      <c r="K12" s="23">
        <v>2694820</v>
      </c>
      <c r="L12" s="23">
        <v>2322668</v>
      </c>
      <c r="M12" s="23">
        <v>3377340</v>
      </c>
      <c r="N12" s="23">
        <v>3432970</v>
      </c>
      <c r="O12" s="24">
        <v>3335762</v>
      </c>
    </row>
    <row r="13" spans="1:15" s="12" customFormat="1" ht="24.95" customHeight="1" x14ac:dyDescent="0.15">
      <c r="A13" s="103"/>
      <c r="B13" s="105"/>
      <c r="C13" s="14">
        <f t="shared" si="0"/>
        <v>16306974127</v>
      </c>
      <c r="D13" s="21">
        <v>1309103805</v>
      </c>
      <c r="E13" s="21">
        <v>1373951493</v>
      </c>
      <c r="F13" s="21">
        <v>1326514753</v>
      </c>
      <c r="G13" s="21">
        <v>1146383102</v>
      </c>
      <c r="H13" s="21">
        <v>900720826</v>
      </c>
      <c r="I13" s="21">
        <v>985716186</v>
      </c>
      <c r="J13" s="21">
        <v>1532837764</v>
      </c>
      <c r="K13" s="21">
        <v>1772468300</v>
      </c>
      <c r="L13" s="21">
        <v>1294503900</v>
      </c>
      <c r="M13" s="21">
        <v>1529345352</v>
      </c>
      <c r="N13" s="21">
        <v>1351822675</v>
      </c>
      <c r="O13" s="22">
        <v>1783605971</v>
      </c>
    </row>
    <row r="14" spans="1:15" s="12" customFormat="1" ht="24.95" customHeight="1" x14ac:dyDescent="0.15">
      <c r="A14" s="15"/>
      <c r="B14" s="100" t="s">
        <v>19</v>
      </c>
      <c r="C14" s="13">
        <f t="shared" si="0"/>
        <v>98382474</v>
      </c>
      <c r="D14" s="4">
        <f>D10+D12</f>
        <v>7662768</v>
      </c>
      <c r="E14" s="4">
        <f>E10+E12</f>
        <v>8542645</v>
      </c>
      <c r="F14" s="4">
        <f t="shared" ref="F14:O14" si="3">F10+F12</f>
        <v>7807257</v>
      </c>
      <c r="G14" s="4">
        <f t="shared" si="3"/>
        <v>7945803</v>
      </c>
      <c r="H14" s="4">
        <f t="shared" si="3"/>
        <v>7487075</v>
      </c>
      <c r="I14" s="4">
        <f t="shared" si="3"/>
        <v>7789300</v>
      </c>
      <c r="J14" s="4">
        <f t="shared" si="3"/>
        <v>8163553</v>
      </c>
      <c r="K14" s="4">
        <f t="shared" si="3"/>
        <v>8050549</v>
      </c>
      <c r="L14" s="4">
        <f t="shared" si="3"/>
        <v>7492312</v>
      </c>
      <c r="M14" s="4">
        <f t="shared" si="3"/>
        <v>9434610</v>
      </c>
      <c r="N14" s="4">
        <f t="shared" si="3"/>
        <v>8955044</v>
      </c>
      <c r="O14" s="5">
        <f t="shared" si="3"/>
        <v>9051558</v>
      </c>
    </row>
    <row r="15" spans="1:15" s="12" customFormat="1" ht="24.95" customHeight="1" x14ac:dyDescent="0.15">
      <c r="A15" s="16"/>
      <c r="B15" s="118"/>
      <c r="C15" s="14">
        <f t="shared" si="0"/>
        <v>33031286426</v>
      </c>
      <c r="D15" s="6">
        <f t="shared" ref="D15:O15" si="4">D11+D13</f>
        <v>2429970213</v>
      </c>
      <c r="E15" s="6">
        <f t="shared" si="4"/>
        <v>2610859612</v>
      </c>
      <c r="F15" s="6">
        <f t="shared" si="4"/>
        <v>2666173072</v>
      </c>
      <c r="G15" s="6">
        <f t="shared" si="4"/>
        <v>2635063936</v>
      </c>
      <c r="H15" s="6">
        <f t="shared" si="4"/>
        <v>2377710700</v>
      </c>
      <c r="I15" s="6">
        <f t="shared" si="4"/>
        <v>2320013234</v>
      </c>
      <c r="J15" s="6">
        <f t="shared" si="4"/>
        <v>2843075698</v>
      </c>
      <c r="K15" s="6">
        <f t="shared" si="4"/>
        <v>3207972778</v>
      </c>
      <c r="L15" s="6">
        <f t="shared" si="4"/>
        <v>2653874750</v>
      </c>
      <c r="M15" s="6">
        <f t="shared" si="4"/>
        <v>3024266636</v>
      </c>
      <c r="N15" s="6">
        <f t="shared" si="4"/>
        <v>2814540839</v>
      </c>
      <c r="O15" s="7">
        <f t="shared" si="4"/>
        <v>3447764958</v>
      </c>
    </row>
    <row r="16" spans="1:15" s="12" customFormat="1" ht="24.95" customHeight="1" x14ac:dyDescent="0.15">
      <c r="A16" s="115" t="s">
        <v>61</v>
      </c>
      <c r="B16" s="104" t="s">
        <v>22</v>
      </c>
      <c r="C16" s="13">
        <f t="shared" ref="C16:C21" si="5">SUM(D16:O16)</f>
        <v>102409885</v>
      </c>
      <c r="D16" s="4">
        <f t="shared" ref="D16:D21" si="6">D4+D10</f>
        <v>8398743</v>
      </c>
      <c r="E16" s="4">
        <f t="shared" ref="E16:O16" si="7">E4+E10</f>
        <v>9276386</v>
      </c>
      <c r="F16" s="4">
        <f t="shared" si="7"/>
        <v>8730055</v>
      </c>
      <c r="G16" s="4">
        <f t="shared" si="7"/>
        <v>9063214</v>
      </c>
      <c r="H16" s="4">
        <f t="shared" si="7"/>
        <v>8796997</v>
      </c>
      <c r="I16" s="4">
        <f t="shared" si="7"/>
        <v>8321608</v>
      </c>
      <c r="J16" s="4">
        <f t="shared" si="7"/>
        <v>7298330</v>
      </c>
      <c r="K16" s="4">
        <f t="shared" si="7"/>
        <v>8053481</v>
      </c>
      <c r="L16" s="4">
        <f t="shared" si="7"/>
        <v>7787027</v>
      </c>
      <c r="M16" s="4">
        <f t="shared" si="7"/>
        <v>9021712</v>
      </c>
      <c r="N16" s="4">
        <f t="shared" si="7"/>
        <v>8618248</v>
      </c>
      <c r="O16" s="5">
        <f t="shared" si="7"/>
        <v>9044084</v>
      </c>
    </row>
    <row r="17" spans="1:16" s="12" customFormat="1" ht="24.95" customHeight="1" x14ac:dyDescent="0.15">
      <c r="A17" s="109"/>
      <c r="B17" s="107"/>
      <c r="C17" s="13">
        <f t="shared" si="5"/>
        <v>25789903453</v>
      </c>
      <c r="D17" s="4">
        <f t="shared" si="6"/>
        <v>1776600328</v>
      </c>
      <c r="E17" s="4">
        <f t="shared" ref="E17:O17" si="8">E5+E11</f>
        <v>1912608804</v>
      </c>
      <c r="F17" s="4">
        <f t="shared" si="8"/>
        <v>2134819582</v>
      </c>
      <c r="G17" s="4">
        <f t="shared" si="8"/>
        <v>2353105799</v>
      </c>
      <c r="H17" s="4">
        <f t="shared" si="8"/>
        <v>2338908047</v>
      </c>
      <c r="I17" s="4">
        <f t="shared" si="8"/>
        <v>1953974285</v>
      </c>
      <c r="J17" s="4">
        <f t="shared" si="8"/>
        <v>1905684027</v>
      </c>
      <c r="K17" s="4">
        <f t="shared" si="8"/>
        <v>2152419334</v>
      </c>
      <c r="L17" s="4">
        <f t="shared" si="8"/>
        <v>2059790359</v>
      </c>
      <c r="M17" s="4">
        <f t="shared" si="8"/>
        <v>2280336699</v>
      </c>
      <c r="N17" s="4">
        <f t="shared" si="8"/>
        <v>2287250757</v>
      </c>
      <c r="O17" s="5">
        <f t="shared" si="8"/>
        <v>2634405432</v>
      </c>
    </row>
    <row r="18" spans="1:16" s="12" customFormat="1" ht="24.95" customHeight="1" x14ac:dyDescent="0.15">
      <c r="A18" s="109"/>
      <c r="B18" s="104" t="s">
        <v>23</v>
      </c>
      <c r="C18" s="13">
        <f t="shared" si="5"/>
        <v>41782832</v>
      </c>
      <c r="D18" s="4">
        <f t="shared" si="6"/>
        <v>3149648</v>
      </c>
      <c r="E18" s="4">
        <f t="shared" ref="E18:O18" si="9">E6+E12</f>
        <v>3507209</v>
      </c>
      <c r="F18" s="4">
        <f t="shared" si="9"/>
        <v>3220811</v>
      </c>
      <c r="G18" s="4">
        <f t="shared" si="9"/>
        <v>3019652</v>
      </c>
      <c r="H18" s="4">
        <f t="shared" si="9"/>
        <v>2523659</v>
      </c>
      <c r="I18" s="4">
        <f t="shared" si="9"/>
        <v>2980665</v>
      </c>
      <c r="J18" s="4">
        <f t="shared" si="9"/>
        <v>4053684</v>
      </c>
      <c r="K18" s="4">
        <f t="shared" si="9"/>
        <v>3460949</v>
      </c>
      <c r="L18" s="4">
        <f t="shared" si="9"/>
        <v>3036746</v>
      </c>
      <c r="M18" s="4">
        <f t="shared" si="9"/>
        <v>4178181</v>
      </c>
      <c r="N18" s="4">
        <f t="shared" si="9"/>
        <v>4387317</v>
      </c>
      <c r="O18" s="5">
        <f t="shared" si="9"/>
        <v>4264311</v>
      </c>
    </row>
    <row r="19" spans="1:16" s="12" customFormat="1" ht="24.95" customHeight="1" x14ac:dyDescent="0.15">
      <c r="A19" s="109"/>
      <c r="B19" s="105"/>
      <c r="C19" s="14">
        <f t="shared" si="5"/>
        <v>21248300274</v>
      </c>
      <c r="D19" s="6">
        <f t="shared" si="6"/>
        <v>1675911070</v>
      </c>
      <c r="E19" s="6">
        <f t="shared" ref="E19:O19" si="10">E7+E13</f>
        <v>1808650120</v>
      </c>
      <c r="F19" s="6">
        <f t="shared" si="10"/>
        <v>1758439341</v>
      </c>
      <c r="G19" s="6">
        <f t="shared" si="10"/>
        <v>1566986223</v>
      </c>
      <c r="H19" s="6">
        <f t="shared" si="10"/>
        <v>1246751968</v>
      </c>
      <c r="I19" s="6">
        <f t="shared" si="10"/>
        <v>1376181896</v>
      </c>
      <c r="J19" s="6">
        <f t="shared" si="10"/>
        <v>1971809839</v>
      </c>
      <c r="K19" s="6">
        <f t="shared" si="10"/>
        <v>2240671888</v>
      </c>
      <c r="L19" s="6">
        <f t="shared" si="10"/>
        <v>1632029766</v>
      </c>
      <c r="M19" s="6">
        <f t="shared" si="10"/>
        <v>1864362219</v>
      </c>
      <c r="N19" s="6">
        <f t="shared" si="10"/>
        <v>1734399331</v>
      </c>
      <c r="O19" s="7">
        <f t="shared" si="10"/>
        <v>2372106613</v>
      </c>
    </row>
    <row r="20" spans="1:16" s="12" customFormat="1" ht="24.95" customHeight="1" x14ac:dyDescent="0.15">
      <c r="A20" s="109"/>
      <c r="B20" s="100" t="s">
        <v>57</v>
      </c>
      <c r="C20" s="13">
        <f t="shared" si="5"/>
        <v>144192717</v>
      </c>
      <c r="D20" s="4">
        <f t="shared" si="6"/>
        <v>11548391</v>
      </c>
      <c r="E20" s="4">
        <f t="shared" ref="E20:O20" si="11">E8+E14</f>
        <v>12783595</v>
      </c>
      <c r="F20" s="4">
        <f t="shared" si="11"/>
        <v>11950866</v>
      </c>
      <c r="G20" s="4">
        <f t="shared" si="11"/>
        <v>12082866</v>
      </c>
      <c r="H20" s="4">
        <f t="shared" si="11"/>
        <v>11320656</v>
      </c>
      <c r="I20" s="4">
        <f t="shared" si="11"/>
        <v>11302273</v>
      </c>
      <c r="J20" s="4">
        <f t="shared" si="11"/>
        <v>11352014</v>
      </c>
      <c r="K20" s="4">
        <f t="shared" si="11"/>
        <v>11514430</v>
      </c>
      <c r="L20" s="4">
        <f t="shared" si="11"/>
        <v>10823773</v>
      </c>
      <c r="M20" s="4">
        <f t="shared" si="11"/>
        <v>13199893</v>
      </c>
      <c r="N20" s="4">
        <f t="shared" si="11"/>
        <v>13005565</v>
      </c>
      <c r="O20" s="5">
        <f t="shared" si="11"/>
        <v>13308395</v>
      </c>
    </row>
    <row r="21" spans="1:16" s="12" customFormat="1" ht="24.95" customHeight="1" thickBot="1" x14ac:dyDescent="0.2">
      <c r="A21" s="110"/>
      <c r="B21" s="101"/>
      <c r="C21" s="49">
        <f t="shared" si="5"/>
        <v>47038203727</v>
      </c>
      <c r="D21" s="50">
        <f t="shared" si="6"/>
        <v>3452511398</v>
      </c>
      <c r="E21" s="50">
        <f t="shared" ref="E21:O21" si="12">E9+E15</f>
        <v>3721258924</v>
      </c>
      <c r="F21" s="50">
        <f t="shared" si="12"/>
        <v>3893258923</v>
      </c>
      <c r="G21" s="50">
        <f t="shared" si="12"/>
        <v>3920092022</v>
      </c>
      <c r="H21" s="50">
        <f t="shared" si="12"/>
        <v>3585660015</v>
      </c>
      <c r="I21" s="50">
        <f t="shared" si="12"/>
        <v>3330156181</v>
      </c>
      <c r="J21" s="50">
        <f t="shared" si="12"/>
        <v>3877493866</v>
      </c>
      <c r="K21" s="50">
        <f t="shared" si="12"/>
        <v>4393091222</v>
      </c>
      <c r="L21" s="50">
        <f t="shared" si="12"/>
        <v>3691820125</v>
      </c>
      <c r="M21" s="50">
        <f t="shared" si="12"/>
        <v>4144698918</v>
      </c>
      <c r="N21" s="50">
        <f t="shared" si="12"/>
        <v>4021650088</v>
      </c>
      <c r="O21" s="51">
        <f t="shared" si="12"/>
        <v>5006512045</v>
      </c>
    </row>
    <row r="22" spans="1:16" s="12" customFormat="1" ht="24.95" customHeight="1" thickBot="1" x14ac:dyDescent="0.2">
      <c r="A22" s="45"/>
      <c r="B22" s="4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52"/>
    </row>
    <row r="23" spans="1:16" s="12" customFormat="1" ht="24.95" customHeight="1" x14ac:dyDescent="0.15">
      <c r="A23" s="53"/>
      <c r="B23" s="106" t="s">
        <v>24</v>
      </c>
      <c r="C23" s="54">
        <f t="shared" ref="C23:C28" si="13">SUM(D23:O23)</f>
        <v>5414081</v>
      </c>
      <c r="D23" s="46">
        <v>504710</v>
      </c>
      <c r="E23" s="46">
        <v>507807</v>
      </c>
      <c r="F23" s="46">
        <v>395638</v>
      </c>
      <c r="G23" s="46">
        <v>472832</v>
      </c>
      <c r="H23" s="46">
        <v>511023</v>
      </c>
      <c r="I23" s="46">
        <v>580043</v>
      </c>
      <c r="J23" s="46">
        <v>467120</v>
      </c>
      <c r="K23" s="46">
        <v>331338</v>
      </c>
      <c r="L23" s="46">
        <v>341936</v>
      </c>
      <c r="M23" s="46">
        <v>374895</v>
      </c>
      <c r="N23" s="46">
        <v>471478</v>
      </c>
      <c r="O23" s="47">
        <v>455261</v>
      </c>
    </row>
    <row r="24" spans="1:16" s="12" customFormat="1" ht="24.95" customHeight="1" x14ac:dyDescent="0.15">
      <c r="A24" s="17" t="s">
        <v>25</v>
      </c>
      <c r="B24" s="107"/>
      <c r="C24" s="13">
        <f t="shared" si="13"/>
        <v>1372948705</v>
      </c>
      <c r="D24" s="23">
        <v>94928090</v>
      </c>
      <c r="E24" s="23">
        <v>100946102</v>
      </c>
      <c r="F24" s="23">
        <v>101196767</v>
      </c>
      <c r="G24" s="23">
        <v>136067472</v>
      </c>
      <c r="H24" s="23">
        <v>150885574</v>
      </c>
      <c r="I24" s="23">
        <v>138790481</v>
      </c>
      <c r="J24" s="23">
        <v>103343851</v>
      </c>
      <c r="K24" s="23">
        <v>84283437</v>
      </c>
      <c r="L24" s="23">
        <v>94539979</v>
      </c>
      <c r="M24" s="23">
        <v>115013290</v>
      </c>
      <c r="N24" s="23">
        <v>124748462</v>
      </c>
      <c r="O24" s="24">
        <v>128205200</v>
      </c>
    </row>
    <row r="25" spans="1:16" s="12" customFormat="1" ht="24.95" customHeight="1" x14ac:dyDescent="0.15">
      <c r="A25" s="18" t="s">
        <v>11</v>
      </c>
      <c r="B25" s="104" t="s">
        <v>26</v>
      </c>
      <c r="C25" s="97">
        <f t="shared" si="13"/>
        <v>892568</v>
      </c>
      <c r="D25" s="23">
        <v>117838</v>
      </c>
      <c r="E25" s="23">
        <v>78990</v>
      </c>
      <c r="F25" s="23">
        <v>64270</v>
      </c>
      <c r="G25" s="23">
        <v>52828</v>
      </c>
      <c r="H25" s="23">
        <v>30276</v>
      </c>
      <c r="I25" s="23">
        <v>33134</v>
      </c>
      <c r="J25" s="23">
        <v>16760</v>
      </c>
      <c r="K25" s="23">
        <v>23214</v>
      </c>
      <c r="L25" s="23">
        <v>60585</v>
      </c>
      <c r="M25" s="23">
        <v>107180</v>
      </c>
      <c r="N25" s="23">
        <v>135178</v>
      </c>
      <c r="O25" s="24">
        <v>172315</v>
      </c>
    </row>
    <row r="26" spans="1:16" s="12" customFormat="1" ht="24.95" customHeight="1" x14ac:dyDescent="0.15">
      <c r="A26" s="18"/>
      <c r="B26" s="105"/>
      <c r="C26" s="98">
        <f t="shared" si="13"/>
        <v>294822912</v>
      </c>
      <c r="D26" s="21">
        <v>30791936</v>
      </c>
      <c r="E26" s="21">
        <v>22882136</v>
      </c>
      <c r="F26" s="21">
        <v>20324626</v>
      </c>
      <c r="G26" s="21">
        <v>21152497</v>
      </c>
      <c r="H26" s="21">
        <v>14013003</v>
      </c>
      <c r="I26" s="21">
        <v>12052982</v>
      </c>
      <c r="J26" s="21">
        <v>7633983</v>
      </c>
      <c r="K26" s="21">
        <v>15879604</v>
      </c>
      <c r="L26" s="21">
        <v>22718098</v>
      </c>
      <c r="M26" s="21">
        <v>32418253</v>
      </c>
      <c r="N26" s="21">
        <v>36500127</v>
      </c>
      <c r="O26" s="22">
        <v>58455667</v>
      </c>
    </row>
    <row r="27" spans="1:16" s="12" customFormat="1" ht="24.95" customHeight="1" x14ac:dyDescent="0.15">
      <c r="A27" s="15"/>
      <c r="B27" s="100" t="s">
        <v>19</v>
      </c>
      <c r="C27" s="13">
        <f t="shared" si="13"/>
        <v>6306649</v>
      </c>
      <c r="D27" s="4">
        <f>D23+D25</f>
        <v>622548</v>
      </c>
      <c r="E27" s="4">
        <f t="shared" ref="E27:O27" si="14">E23+E25</f>
        <v>586797</v>
      </c>
      <c r="F27" s="4">
        <f t="shared" si="14"/>
        <v>459908</v>
      </c>
      <c r="G27" s="4">
        <f t="shared" si="14"/>
        <v>525660</v>
      </c>
      <c r="H27" s="4">
        <f t="shared" si="14"/>
        <v>541299</v>
      </c>
      <c r="I27" s="4">
        <f t="shared" si="14"/>
        <v>613177</v>
      </c>
      <c r="J27" s="4">
        <f t="shared" si="14"/>
        <v>483880</v>
      </c>
      <c r="K27" s="4">
        <f t="shared" si="14"/>
        <v>354552</v>
      </c>
      <c r="L27" s="4">
        <f t="shared" si="14"/>
        <v>402521</v>
      </c>
      <c r="M27" s="4">
        <f t="shared" si="14"/>
        <v>482075</v>
      </c>
      <c r="N27" s="4">
        <f t="shared" si="14"/>
        <v>606656</v>
      </c>
      <c r="O27" s="5">
        <f t="shared" si="14"/>
        <v>627576</v>
      </c>
    </row>
    <row r="28" spans="1:16" s="12" customFormat="1" ht="24.95" customHeight="1" thickBot="1" x14ac:dyDescent="0.2">
      <c r="A28" s="48"/>
      <c r="B28" s="101"/>
      <c r="C28" s="49">
        <f t="shared" si="13"/>
        <v>1667771617</v>
      </c>
      <c r="D28" s="50">
        <f t="shared" ref="D28:O28" si="15">D24+D26</f>
        <v>125720026</v>
      </c>
      <c r="E28" s="50">
        <f t="shared" si="15"/>
        <v>123828238</v>
      </c>
      <c r="F28" s="50">
        <f t="shared" si="15"/>
        <v>121521393</v>
      </c>
      <c r="G28" s="50">
        <f t="shared" si="15"/>
        <v>157219969</v>
      </c>
      <c r="H28" s="50">
        <f t="shared" si="15"/>
        <v>164898577</v>
      </c>
      <c r="I28" s="50">
        <f t="shared" si="15"/>
        <v>150843463</v>
      </c>
      <c r="J28" s="50">
        <f t="shared" si="15"/>
        <v>110977834</v>
      </c>
      <c r="K28" s="50">
        <f t="shared" si="15"/>
        <v>100163041</v>
      </c>
      <c r="L28" s="50">
        <f t="shared" si="15"/>
        <v>117258077</v>
      </c>
      <c r="M28" s="50">
        <f t="shared" si="15"/>
        <v>147431543</v>
      </c>
      <c r="N28" s="50">
        <f t="shared" si="15"/>
        <v>161248589</v>
      </c>
      <c r="O28" s="51">
        <f t="shared" si="15"/>
        <v>186660867</v>
      </c>
    </row>
    <row r="29" spans="1:16" ht="24.95" customHeight="1" thickBot="1" x14ac:dyDescent="0.2"/>
    <row r="30" spans="1:16" s="12" customFormat="1" ht="24.95" customHeight="1" x14ac:dyDescent="0.15">
      <c r="A30" s="102" t="s">
        <v>54</v>
      </c>
      <c r="B30" s="106" t="s">
        <v>20</v>
      </c>
      <c r="C30" s="54">
        <f t="shared" ref="C30:C35" si="16">SUM(D30:O30)</f>
        <v>26775507</v>
      </c>
      <c r="D30" s="46">
        <v>1925707</v>
      </c>
      <c r="E30" s="46">
        <v>2127958</v>
      </c>
      <c r="F30" s="46">
        <v>2910231</v>
      </c>
      <c r="G30" s="46">
        <v>1723345</v>
      </c>
      <c r="H30" s="46">
        <v>2285312</v>
      </c>
      <c r="I30" s="46">
        <v>1254365</v>
      </c>
      <c r="J30" s="46">
        <v>2815380</v>
      </c>
      <c r="K30" s="46">
        <v>2748896</v>
      </c>
      <c r="L30" s="46">
        <v>2346924</v>
      </c>
      <c r="M30" s="46">
        <v>2441509</v>
      </c>
      <c r="N30" s="46">
        <v>2820795</v>
      </c>
      <c r="O30" s="47">
        <v>1375085</v>
      </c>
    </row>
    <row r="31" spans="1:16" s="12" customFormat="1" ht="24.95" customHeight="1" x14ac:dyDescent="0.15">
      <c r="A31" s="103"/>
      <c r="B31" s="107"/>
      <c r="C31" s="13">
        <f t="shared" si="16"/>
        <v>9306802620</v>
      </c>
      <c r="D31" s="23">
        <v>738158540</v>
      </c>
      <c r="E31" s="23">
        <v>715013680</v>
      </c>
      <c r="F31" s="23">
        <v>999084800</v>
      </c>
      <c r="G31" s="23">
        <v>635344940</v>
      </c>
      <c r="H31" s="23">
        <v>822473760</v>
      </c>
      <c r="I31" s="23">
        <v>512347940</v>
      </c>
      <c r="J31" s="23">
        <v>989090920</v>
      </c>
      <c r="K31" s="23">
        <v>841817880</v>
      </c>
      <c r="L31" s="23">
        <v>917984100</v>
      </c>
      <c r="M31" s="23">
        <v>807450000</v>
      </c>
      <c r="N31" s="23">
        <v>937545860</v>
      </c>
      <c r="O31" s="24">
        <v>390490200</v>
      </c>
    </row>
    <row r="32" spans="1:16" s="12" customFormat="1" ht="24.95" customHeight="1" x14ac:dyDescent="0.15">
      <c r="A32" s="103"/>
      <c r="B32" s="104" t="s">
        <v>21</v>
      </c>
      <c r="C32" s="13">
        <f t="shared" si="16"/>
        <v>5877399</v>
      </c>
      <c r="D32" s="23">
        <v>299840</v>
      </c>
      <c r="E32" s="23">
        <v>331728</v>
      </c>
      <c r="F32" s="23">
        <v>499633</v>
      </c>
      <c r="G32" s="23">
        <v>574825</v>
      </c>
      <c r="H32" s="23">
        <v>557413</v>
      </c>
      <c r="I32" s="23">
        <v>587144</v>
      </c>
      <c r="J32" s="23">
        <v>542146</v>
      </c>
      <c r="K32" s="23">
        <v>692560</v>
      </c>
      <c r="L32" s="23">
        <v>454202</v>
      </c>
      <c r="M32" s="23">
        <v>510637</v>
      </c>
      <c r="N32" s="23">
        <v>337196</v>
      </c>
      <c r="O32" s="24">
        <v>490075</v>
      </c>
    </row>
    <row r="33" spans="1:15" s="12" customFormat="1" ht="24.95" customHeight="1" x14ac:dyDescent="0.15">
      <c r="A33" s="103"/>
      <c r="B33" s="105"/>
      <c r="C33" s="14">
        <f t="shared" si="16"/>
        <v>1975010040</v>
      </c>
      <c r="D33" s="21">
        <v>124020720</v>
      </c>
      <c r="E33" s="21">
        <v>106429680</v>
      </c>
      <c r="F33" s="21">
        <v>164649240</v>
      </c>
      <c r="G33" s="21">
        <v>161190000</v>
      </c>
      <c r="H33" s="21">
        <v>167087880</v>
      </c>
      <c r="I33" s="21">
        <v>168030720</v>
      </c>
      <c r="J33" s="21">
        <v>183428280</v>
      </c>
      <c r="K33" s="21">
        <v>203396400</v>
      </c>
      <c r="L33" s="21">
        <v>172368000</v>
      </c>
      <c r="M33" s="21">
        <v>182007000</v>
      </c>
      <c r="N33" s="21">
        <v>142972560</v>
      </c>
      <c r="O33" s="22">
        <v>199429560</v>
      </c>
    </row>
    <row r="34" spans="1:15" s="12" customFormat="1" ht="24.95" customHeight="1" x14ac:dyDescent="0.15">
      <c r="A34" s="15"/>
      <c r="B34" s="100" t="s">
        <v>19</v>
      </c>
      <c r="C34" s="13">
        <f t="shared" si="16"/>
        <v>32652906</v>
      </c>
      <c r="D34" s="4">
        <f>D30+D32</f>
        <v>2225547</v>
      </c>
      <c r="E34" s="4">
        <f t="shared" ref="E34:O34" si="17">E30+E32</f>
        <v>2459686</v>
      </c>
      <c r="F34" s="4">
        <f t="shared" si="17"/>
        <v>3409864</v>
      </c>
      <c r="G34" s="4">
        <f t="shared" si="17"/>
        <v>2298170</v>
      </c>
      <c r="H34" s="4">
        <f t="shared" si="17"/>
        <v>2842725</v>
      </c>
      <c r="I34" s="4">
        <f t="shared" si="17"/>
        <v>1841509</v>
      </c>
      <c r="J34" s="4">
        <f t="shared" si="17"/>
        <v>3357526</v>
      </c>
      <c r="K34" s="4">
        <f t="shared" si="17"/>
        <v>3441456</v>
      </c>
      <c r="L34" s="4">
        <f t="shared" si="17"/>
        <v>2801126</v>
      </c>
      <c r="M34" s="4">
        <f t="shared" si="17"/>
        <v>2952146</v>
      </c>
      <c r="N34" s="4">
        <f t="shared" si="17"/>
        <v>3157991</v>
      </c>
      <c r="O34" s="5">
        <f t="shared" si="17"/>
        <v>1865160</v>
      </c>
    </row>
    <row r="35" spans="1:15" s="12" customFormat="1" ht="24.95" customHeight="1" thickBot="1" x14ac:dyDescent="0.2">
      <c r="A35" s="48"/>
      <c r="B35" s="101"/>
      <c r="C35" s="49">
        <f t="shared" si="16"/>
        <v>11281812660</v>
      </c>
      <c r="D35" s="50">
        <f t="shared" ref="D35:O35" si="18">D31+D33</f>
        <v>862179260</v>
      </c>
      <c r="E35" s="50">
        <f t="shared" si="18"/>
        <v>821443360</v>
      </c>
      <c r="F35" s="50">
        <f t="shared" si="18"/>
        <v>1163734040</v>
      </c>
      <c r="G35" s="50">
        <f t="shared" si="18"/>
        <v>796534940</v>
      </c>
      <c r="H35" s="50">
        <f t="shared" si="18"/>
        <v>989561640</v>
      </c>
      <c r="I35" s="50">
        <f t="shared" si="18"/>
        <v>680378660</v>
      </c>
      <c r="J35" s="50">
        <f t="shared" si="18"/>
        <v>1172519200</v>
      </c>
      <c r="K35" s="50">
        <f t="shared" si="18"/>
        <v>1045214280</v>
      </c>
      <c r="L35" s="50">
        <f t="shared" si="18"/>
        <v>1090352100</v>
      </c>
      <c r="M35" s="50">
        <f t="shared" si="18"/>
        <v>989457000</v>
      </c>
      <c r="N35" s="50">
        <f t="shared" si="18"/>
        <v>1080518420</v>
      </c>
      <c r="O35" s="51">
        <f t="shared" si="18"/>
        <v>589919760</v>
      </c>
    </row>
    <row r="36" spans="1:15" ht="24.95" customHeight="1" thickBot="1" x14ac:dyDescent="0.2"/>
    <row r="37" spans="1:15" s="12" customFormat="1" ht="24.95" customHeight="1" x14ac:dyDescent="0.15">
      <c r="A37" s="108" t="s">
        <v>62</v>
      </c>
      <c r="B37" s="106" t="s">
        <v>27</v>
      </c>
      <c r="C37" s="54">
        <f t="shared" ref="C37:C42" si="19">SUM(D37:O37)</f>
        <v>129185392</v>
      </c>
      <c r="D37" s="55">
        <f>D16+D30</f>
        <v>10324450</v>
      </c>
      <c r="E37" s="55">
        <f t="shared" ref="E37:O37" si="20">E16+E30</f>
        <v>11404344</v>
      </c>
      <c r="F37" s="55">
        <f t="shared" si="20"/>
        <v>11640286</v>
      </c>
      <c r="G37" s="55">
        <f t="shared" si="20"/>
        <v>10786559</v>
      </c>
      <c r="H37" s="55">
        <f t="shared" si="20"/>
        <v>11082309</v>
      </c>
      <c r="I37" s="55">
        <f t="shared" si="20"/>
        <v>9575973</v>
      </c>
      <c r="J37" s="55">
        <f t="shared" si="20"/>
        <v>10113710</v>
      </c>
      <c r="K37" s="55">
        <f t="shared" si="20"/>
        <v>10802377</v>
      </c>
      <c r="L37" s="55">
        <f t="shared" si="20"/>
        <v>10133951</v>
      </c>
      <c r="M37" s="55">
        <f t="shared" si="20"/>
        <v>11463221</v>
      </c>
      <c r="N37" s="55">
        <f t="shared" si="20"/>
        <v>11439043</v>
      </c>
      <c r="O37" s="56">
        <f t="shared" si="20"/>
        <v>10419169</v>
      </c>
    </row>
    <row r="38" spans="1:15" s="12" customFormat="1" ht="24.95" customHeight="1" x14ac:dyDescent="0.15">
      <c r="A38" s="109"/>
      <c r="B38" s="107"/>
      <c r="C38" s="13">
        <f t="shared" si="19"/>
        <v>35096706073</v>
      </c>
      <c r="D38" s="4">
        <f t="shared" ref="D38:O38" si="21">D17+D31</f>
        <v>2514758868</v>
      </c>
      <c r="E38" s="4">
        <f t="shared" si="21"/>
        <v>2627622484</v>
      </c>
      <c r="F38" s="4">
        <f t="shared" si="21"/>
        <v>3133904382</v>
      </c>
      <c r="G38" s="4">
        <f t="shared" si="21"/>
        <v>2988450739</v>
      </c>
      <c r="H38" s="4">
        <f t="shared" si="21"/>
        <v>3161381807</v>
      </c>
      <c r="I38" s="4">
        <f t="shared" si="21"/>
        <v>2466322225</v>
      </c>
      <c r="J38" s="4">
        <f t="shared" si="21"/>
        <v>2894774947</v>
      </c>
      <c r="K38" s="4">
        <f t="shared" si="21"/>
        <v>2994237214</v>
      </c>
      <c r="L38" s="4">
        <f t="shared" si="21"/>
        <v>2977774459</v>
      </c>
      <c r="M38" s="4">
        <f t="shared" si="21"/>
        <v>3087786699</v>
      </c>
      <c r="N38" s="4">
        <f t="shared" si="21"/>
        <v>3224796617</v>
      </c>
      <c r="O38" s="5">
        <f t="shared" si="21"/>
        <v>3024895632</v>
      </c>
    </row>
    <row r="39" spans="1:15" s="12" customFormat="1" ht="24.95" customHeight="1" x14ac:dyDescent="0.15">
      <c r="A39" s="109"/>
      <c r="B39" s="104" t="s">
        <v>28</v>
      </c>
      <c r="C39" s="13">
        <f t="shared" si="19"/>
        <v>47660231</v>
      </c>
      <c r="D39" s="4">
        <f t="shared" ref="D39:O39" si="22">D18+D32</f>
        <v>3449488</v>
      </c>
      <c r="E39" s="4">
        <f t="shared" si="22"/>
        <v>3838937</v>
      </c>
      <c r="F39" s="4">
        <f t="shared" si="22"/>
        <v>3720444</v>
      </c>
      <c r="G39" s="4">
        <f t="shared" si="22"/>
        <v>3594477</v>
      </c>
      <c r="H39" s="4">
        <f t="shared" si="22"/>
        <v>3081072</v>
      </c>
      <c r="I39" s="4">
        <f t="shared" si="22"/>
        <v>3567809</v>
      </c>
      <c r="J39" s="4">
        <f t="shared" si="22"/>
        <v>4595830</v>
      </c>
      <c r="K39" s="4">
        <f t="shared" si="22"/>
        <v>4153509</v>
      </c>
      <c r="L39" s="4">
        <f t="shared" si="22"/>
        <v>3490948</v>
      </c>
      <c r="M39" s="4">
        <f t="shared" si="22"/>
        <v>4688818</v>
      </c>
      <c r="N39" s="4">
        <f t="shared" si="22"/>
        <v>4724513</v>
      </c>
      <c r="O39" s="5">
        <f t="shared" si="22"/>
        <v>4754386</v>
      </c>
    </row>
    <row r="40" spans="1:15" s="12" customFormat="1" ht="24.95" customHeight="1" x14ac:dyDescent="0.15">
      <c r="A40" s="109"/>
      <c r="B40" s="105"/>
      <c r="C40" s="14">
        <f t="shared" si="19"/>
        <v>23223310314</v>
      </c>
      <c r="D40" s="6">
        <f t="shared" ref="D40:O40" si="23">D19+D33</f>
        <v>1799931790</v>
      </c>
      <c r="E40" s="6">
        <f t="shared" si="23"/>
        <v>1915079800</v>
      </c>
      <c r="F40" s="6">
        <f t="shared" si="23"/>
        <v>1923088581</v>
      </c>
      <c r="G40" s="6">
        <f t="shared" si="23"/>
        <v>1728176223</v>
      </c>
      <c r="H40" s="6">
        <f t="shared" si="23"/>
        <v>1413839848</v>
      </c>
      <c r="I40" s="6">
        <f t="shared" si="23"/>
        <v>1544212616</v>
      </c>
      <c r="J40" s="6">
        <f t="shared" si="23"/>
        <v>2155238119</v>
      </c>
      <c r="K40" s="6">
        <f t="shared" si="23"/>
        <v>2444068288</v>
      </c>
      <c r="L40" s="6">
        <f t="shared" si="23"/>
        <v>1804397766</v>
      </c>
      <c r="M40" s="6">
        <f t="shared" si="23"/>
        <v>2046369219</v>
      </c>
      <c r="N40" s="6">
        <f t="shared" si="23"/>
        <v>1877371891</v>
      </c>
      <c r="O40" s="7">
        <f t="shared" si="23"/>
        <v>2571536173</v>
      </c>
    </row>
    <row r="41" spans="1:15" s="12" customFormat="1" ht="24.95" customHeight="1" x14ac:dyDescent="0.15">
      <c r="A41" s="109"/>
      <c r="B41" s="100" t="s">
        <v>57</v>
      </c>
      <c r="C41" s="13">
        <f t="shared" si="19"/>
        <v>176845623</v>
      </c>
      <c r="D41" s="4">
        <f>D37+D39</f>
        <v>13773938</v>
      </c>
      <c r="E41" s="4">
        <f t="shared" ref="E41:O41" si="24">E37+E39</f>
        <v>15243281</v>
      </c>
      <c r="F41" s="4">
        <f t="shared" si="24"/>
        <v>15360730</v>
      </c>
      <c r="G41" s="4">
        <f t="shared" si="24"/>
        <v>14381036</v>
      </c>
      <c r="H41" s="4">
        <f t="shared" si="24"/>
        <v>14163381</v>
      </c>
      <c r="I41" s="4">
        <f t="shared" si="24"/>
        <v>13143782</v>
      </c>
      <c r="J41" s="4">
        <f t="shared" si="24"/>
        <v>14709540</v>
      </c>
      <c r="K41" s="4">
        <f t="shared" si="24"/>
        <v>14955886</v>
      </c>
      <c r="L41" s="4">
        <f t="shared" si="24"/>
        <v>13624899</v>
      </c>
      <c r="M41" s="4">
        <f t="shared" si="24"/>
        <v>16152039</v>
      </c>
      <c r="N41" s="4">
        <f t="shared" si="24"/>
        <v>16163556</v>
      </c>
      <c r="O41" s="5">
        <f t="shared" si="24"/>
        <v>15173555</v>
      </c>
    </row>
    <row r="42" spans="1:15" s="12" customFormat="1" ht="24.95" customHeight="1" thickBot="1" x14ac:dyDescent="0.2">
      <c r="A42" s="110"/>
      <c r="B42" s="101"/>
      <c r="C42" s="49">
        <f t="shared" si="19"/>
        <v>58320016387</v>
      </c>
      <c r="D42" s="50">
        <f t="shared" ref="D42:O42" si="25">D38+D40</f>
        <v>4314690658</v>
      </c>
      <c r="E42" s="50">
        <f t="shared" si="25"/>
        <v>4542702284</v>
      </c>
      <c r="F42" s="50">
        <f t="shared" si="25"/>
        <v>5056992963</v>
      </c>
      <c r="G42" s="50">
        <f t="shared" si="25"/>
        <v>4716626962</v>
      </c>
      <c r="H42" s="50">
        <f t="shared" si="25"/>
        <v>4575221655</v>
      </c>
      <c r="I42" s="50">
        <f t="shared" si="25"/>
        <v>4010534841</v>
      </c>
      <c r="J42" s="50">
        <f t="shared" si="25"/>
        <v>5050013066</v>
      </c>
      <c r="K42" s="50">
        <f t="shared" si="25"/>
        <v>5438305502</v>
      </c>
      <c r="L42" s="50">
        <f t="shared" si="25"/>
        <v>4782172225</v>
      </c>
      <c r="M42" s="50">
        <f t="shared" si="25"/>
        <v>5134155918</v>
      </c>
      <c r="N42" s="50">
        <f t="shared" si="25"/>
        <v>5102168508</v>
      </c>
      <c r="O42" s="51">
        <f t="shared" si="25"/>
        <v>5596431805</v>
      </c>
    </row>
  </sheetData>
  <mergeCells count="37">
    <mergeCell ref="B27:B28"/>
    <mergeCell ref="I2:I3"/>
    <mergeCell ref="B12:B13"/>
    <mergeCell ref="B16:B17"/>
    <mergeCell ref="B18:B19"/>
    <mergeCell ref="B8:B9"/>
    <mergeCell ref="C2:C3"/>
    <mergeCell ref="D2:D3"/>
    <mergeCell ref="E2:E3"/>
    <mergeCell ref="H2:H3"/>
    <mergeCell ref="B20:B21"/>
    <mergeCell ref="B23:B24"/>
    <mergeCell ref="B25:B26"/>
    <mergeCell ref="A16:A21"/>
    <mergeCell ref="F1:J1"/>
    <mergeCell ref="N2:N3"/>
    <mergeCell ref="A4:A7"/>
    <mergeCell ref="A10:A13"/>
    <mergeCell ref="B14:B15"/>
    <mergeCell ref="B4:B5"/>
    <mergeCell ref="F2:F3"/>
    <mergeCell ref="G2:G3"/>
    <mergeCell ref="B10:B11"/>
    <mergeCell ref="B6:B7"/>
    <mergeCell ref="O2:O3"/>
    <mergeCell ref="J2:J3"/>
    <mergeCell ref="K2:K3"/>
    <mergeCell ref="L2:L3"/>
    <mergeCell ref="M2:M3"/>
    <mergeCell ref="B41:B42"/>
    <mergeCell ref="A30:A33"/>
    <mergeCell ref="B32:B33"/>
    <mergeCell ref="B34:B35"/>
    <mergeCell ref="B37:B38"/>
    <mergeCell ref="B39:B40"/>
    <mergeCell ref="B30:B31"/>
    <mergeCell ref="A37:A42"/>
  </mergeCells>
  <phoneticPr fontId="2"/>
  <printOptions horizontalCentered="1"/>
  <pageMargins left="0.59055118110236227" right="0.59055118110236227" top="0.39370078740157483" bottom="0.39370078740157483" header="0" footer="0"/>
  <pageSetup paperSize="9" scale="55" fitToHeight="0" orientation="landscape" r:id="rId1"/>
  <headerFooter alignWithMargins="0"/>
  <ignoredErrors>
    <ignoredError sqref="C4:C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46"/>
  <sheetViews>
    <sheetView tabSelected="1" view="pageBreakPreview" zoomScale="75" zoomScaleNormal="75" zoomScaleSheetLayoutView="75" workbookViewId="0">
      <pane xSplit="5" ySplit="3" topLeftCell="F4" activePane="bottomRight" state="frozen"/>
      <selection activeCell="F51" sqref="F51"/>
      <selection pane="topRight" activeCell="F51" sqref="F51"/>
      <selection pane="bottomLeft" activeCell="F51" sqref="F51"/>
      <selection pane="bottomRight" activeCell="I18" sqref="I18"/>
    </sheetView>
  </sheetViews>
  <sheetFormatPr defaultRowHeight="17.25" x14ac:dyDescent="0.2"/>
  <cols>
    <col min="1" max="1" width="7.5" style="25" customWidth="1"/>
    <col min="2" max="2" width="1.625" style="25" customWidth="1"/>
    <col min="3" max="3" width="4.375" style="25" customWidth="1"/>
    <col min="4" max="4" width="10.625" style="25" customWidth="1"/>
    <col min="5" max="5" width="4.625" style="25" customWidth="1"/>
    <col min="6" max="6" width="21.875" style="25" bestFit="1" customWidth="1"/>
    <col min="7" max="18" width="17.625" style="25" customWidth="1"/>
    <col min="19" max="16384" width="9" style="25"/>
  </cols>
  <sheetData>
    <row r="1" spans="1:18" ht="39.950000000000003" customHeight="1" thickBot="1" x14ac:dyDescent="0.25">
      <c r="A1" s="96"/>
      <c r="I1" s="152" t="s">
        <v>29</v>
      </c>
      <c r="J1" s="152"/>
      <c r="K1" s="152"/>
      <c r="L1" s="152"/>
      <c r="M1" s="152"/>
      <c r="N1" s="26"/>
      <c r="Q1" s="146" t="s">
        <v>30</v>
      </c>
      <c r="R1" s="147"/>
    </row>
    <row r="2" spans="1:18" s="27" customFormat="1" ht="20.100000000000001" customHeight="1" x14ac:dyDescent="0.2">
      <c r="A2" s="57"/>
      <c r="B2" s="58"/>
      <c r="C2" s="58"/>
      <c r="D2" s="58"/>
      <c r="E2" s="59" t="s">
        <v>31</v>
      </c>
      <c r="F2" s="150" t="s">
        <v>32</v>
      </c>
      <c r="G2" s="150" t="s">
        <v>15</v>
      </c>
      <c r="H2" s="150" t="s">
        <v>3</v>
      </c>
      <c r="I2" s="150" t="s">
        <v>4</v>
      </c>
      <c r="J2" s="150" t="s">
        <v>5</v>
      </c>
      <c r="K2" s="150" t="s">
        <v>6</v>
      </c>
      <c r="L2" s="150" t="s">
        <v>7</v>
      </c>
      <c r="M2" s="150" t="s">
        <v>8</v>
      </c>
      <c r="N2" s="150" t="s">
        <v>9</v>
      </c>
      <c r="O2" s="150" t="s">
        <v>10</v>
      </c>
      <c r="P2" s="150" t="s">
        <v>0</v>
      </c>
      <c r="Q2" s="150" t="s">
        <v>1</v>
      </c>
      <c r="R2" s="148" t="s">
        <v>2</v>
      </c>
    </row>
    <row r="3" spans="1:18" s="27" customFormat="1" ht="20.100000000000001" customHeight="1" thickBot="1" x14ac:dyDescent="0.25">
      <c r="A3" s="68" t="s">
        <v>33</v>
      </c>
      <c r="B3" s="69"/>
      <c r="C3" s="69"/>
      <c r="D3" s="69"/>
      <c r="E3" s="70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6"/>
    </row>
    <row r="4" spans="1:18" s="27" customFormat="1" ht="20.100000000000001" customHeight="1" x14ac:dyDescent="0.2">
      <c r="A4" s="66"/>
      <c r="B4" s="67"/>
      <c r="C4" s="128" t="s">
        <v>34</v>
      </c>
      <c r="D4" s="135"/>
      <c r="E4" s="30"/>
      <c r="F4" s="78">
        <f t="shared" ref="F4:F13" si="0">SUM(G4:R4)</f>
        <v>10047328</v>
      </c>
      <c r="G4" s="31">
        <f>G6+G8+G10+G12</f>
        <v>674134</v>
      </c>
      <c r="H4" s="31">
        <f>H6+H8+H10+H12</f>
        <v>691409</v>
      </c>
      <c r="I4" s="31">
        <f t="shared" ref="I4:Q4" si="1">I6+I8+I10+I12</f>
        <v>800926</v>
      </c>
      <c r="J4" s="31">
        <f t="shared" si="1"/>
        <v>873234</v>
      </c>
      <c r="K4" s="31">
        <f t="shared" si="1"/>
        <v>871099</v>
      </c>
      <c r="L4" s="31">
        <f t="shared" si="1"/>
        <v>825086</v>
      </c>
      <c r="M4" s="31">
        <f t="shared" si="1"/>
        <v>767191</v>
      </c>
      <c r="N4" s="31">
        <f t="shared" si="1"/>
        <v>785175</v>
      </c>
      <c r="O4" s="31">
        <f t="shared" si="1"/>
        <v>902698</v>
      </c>
      <c r="P4" s="31">
        <f t="shared" si="1"/>
        <v>1032228</v>
      </c>
      <c r="Q4" s="31">
        <f t="shared" si="1"/>
        <v>943250</v>
      </c>
      <c r="R4" s="79">
        <f t="shared" ref="R4" si="2">R6+R8+R10+R12</f>
        <v>880898</v>
      </c>
    </row>
    <row r="5" spans="1:18" s="27" customFormat="1" ht="20.100000000000001" customHeight="1" x14ac:dyDescent="0.2">
      <c r="A5" s="60"/>
      <c r="B5" s="29"/>
      <c r="C5" s="135"/>
      <c r="D5" s="135"/>
      <c r="E5" s="30"/>
      <c r="F5" s="78">
        <f t="shared" si="0"/>
        <v>10642585794</v>
      </c>
      <c r="G5" s="31">
        <f>G7+G9+G11+G13</f>
        <v>831740915</v>
      </c>
      <c r="H5" s="31">
        <f>H7+H9+H11+H13</f>
        <v>794937520</v>
      </c>
      <c r="I5" s="31">
        <f t="shared" ref="I5:Q5" si="3">I7+I9+I11+I13</f>
        <v>888394498</v>
      </c>
      <c r="J5" s="31">
        <f t="shared" si="3"/>
        <v>860896641</v>
      </c>
      <c r="K5" s="31">
        <f t="shared" si="3"/>
        <v>837748852</v>
      </c>
      <c r="L5" s="31">
        <f t="shared" si="3"/>
        <v>799576851</v>
      </c>
      <c r="M5" s="31">
        <f t="shared" si="3"/>
        <v>825604045</v>
      </c>
      <c r="N5" s="31">
        <f t="shared" si="3"/>
        <v>867355765</v>
      </c>
      <c r="O5" s="31">
        <f t="shared" si="3"/>
        <v>858560348</v>
      </c>
      <c r="P5" s="31">
        <f t="shared" si="3"/>
        <v>954681708</v>
      </c>
      <c r="Q5" s="31">
        <f t="shared" si="3"/>
        <v>951176261</v>
      </c>
      <c r="R5" s="79">
        <f t="shared" ref="R5" si="4">R7+R9+R11+R13</f>
        <v>1171912390</v>
      </c>
    </row>
    <row r="6" spans="1:18" s="27" customFormat="1" ht="20.100000000000001" customHeight="1" x14ac:dyDescent="0.2">
      <c r="A6" s="60"/>
      <c r="B6" s="29"/>
      <c r="C6" s="32"/>
      <c r="D6" s="124" t="s">
        <v>35</v>
      </c>
      <c r="E6" s="125"/>
      <c r="F6" s="78">
        <f t="shared" si="0"/>
        <v>9072403</v>
      </c>
      <c r="G6" s="33">
        <v>604738</v>
      </c>
      <c r="H6" s="33">
        <v>609278</v>
      </c>
      <c r="I6" s="33">
        <v>710880</v>
      </c>
      <c r="J6" s="33">
        <v>779137</v>
      </c>
      <c r="K6" s="33">
        <v>781726</v>
      </c>
      <c r="L6" s="33">
        <v>743092</v>
      </c>
      <c r="M6" s="33">
        <v>676236</v>
      </c>
      <c r="N6" s="33">
        <v>704735</v>
      </c>
      <c r="O6" s="33">
        <v>833416</v>
      </c>
      <c r="P6" s="33">
        <v>963807</v>
      </c>
      <c r="Q6" s="33">
        <v>870711</v>
      </c>
      <c r="R6" s="99">
        <v>794647</v>
      </c>
    </row>
    <row r="7" spans="1:18" s="27" customFormat="1" ht="19.5" customHeight="1" x14ac:dyDescent="0.2">
      <c r="A7" s="60"/>
      <c r="B7" s="29"/>
      <c r="C7" s="32"/>
      <c r="D7" s="126"/>
      <c r="E7" s="125"/>
      <c r="F7" s="78">
        <f t="shared" si="0"/>
        <v>9335276536</v>
      </c>
      <c r="G7" s="33">
        <v>736000943</v>
      </c>
      <c r="H7" s="33">
        <v>692350407</v>
      </c>
      <c r="I7" s="33">
        <v>773816937</v>
      </c>
      <c r="J7" s="33">
        <v>746466345</v>
      </c>
      <c r="K7" s="33">
        <v>724541159</v>
      </c>
      <c r="L7" s="33">
        <v>691071867</v>
      </c>
      <c r="M7" s="33">
        <v>700823059</v>
      </c>
      <c r="N7" s="33">
        <v>759375246</v>
      </c>
      <c r="O7" s="33">
        <v>767918144</v>
      </c>
      <c r="P7" s="33">
        <v>862431137</v>
      </c>
      <c r="Q7" s="33">
        <v>848958394</v>
      </c>
      <c r="R7" s="99">
        <v>1031522898</v>
      </c>
    </row>
    <row r="8" spans="1:18" s="27" customFormat="1" ht="19.5" customHeight="1" x14ac:dyDescent="0.2">
      <c r="A8" s="60"/>
      <c r="B8" s="29"/>
      <c r="C8" s="32"/>
      <c r="D8" s="124" t="s">
        <v>36</v>
      </c>
      <c r="E8" s="125"/>
      <c r="F8" s="78">
        <f>SUM(G8:R8)</f>
        <v>863466</v>
      </c>
      <c r="G8" s="33">
        <v>61616</v>
      </c>
      <c r="H8" s="33">
        <v>74424</v>
      </c>
      <c r="I8" s="33">
        <v>84399</v>
      </c>
      <c r="J8" s="33">
        <v>85536</v>
      </c>
      <c r="K8" s="33">
        <v>80535</v>
      </c>
      <c r="L8" s="33">
        <v>70411</v>
      </c>
      <c r="M8" s="33">
        <v>75077</v>
      </c>
      <c r="N8" s="33">
        <v>68515</v>
      </c>
      <c r="O8" s="33">
        <v>59557</v>
      </c>
      <c r="P8" s="33">
        <v>58528</v>
      </c>
      <c r="Q8" s="33">
        <v>66965</v>
      </c>
      <c r="R8" s="61">
        <v>77903</v>
      </c>
    </row>
    <row r="9" spans="1:18" s="27" customFormat="1" ht="19.5" customHeight="1" x14ac:dyDescent="0.2">
      <c r="A9" s="60"/>
      <c r="B9" s="29"/>
      <c r="C9" s="32"/>
      <c r="D9" s="126"/>
      <c r="E9" s="125"/>
      <c r="F9" s="78">
        <f>SUM(G9:R9)</f>
        <v>1053030984</v>
      </c>
      <c r="G9" s="33">
        <v>80413418</v>
      </c>
      <c r="H9" s="33">
        <v>88758202</v>
      </c>
      <c r="I9" s="33">
        <v>102791723</v>
      </c>
      <c r="J9" s="33">
        <v>97545642</v>
      </c>
      <c r="K9" s="33">
        <v>90931307</v>
      </c>
      <c r="L9" s="33">
        <v>78572745</v>
      </c>
      <c r="M9" s="33">
        <v>79615732</v>
      </c>
      <c r="N9" s="33">
        <v>80998064</v>
      </c>
      <c r="O9" s="33">
        <v>71852278</v>
      </c>
      <c r="P9" s="33">
        <v>72421689</v>
      </c>
      <c r="Q9" s="33">
        <v>91781444</v>
      </c>
      <c r="R9" s="61">
        <v>117348740</v>
      </c>
    </row>
    <row r="10" spans="1:18" s="27" customFormat="1" ht="20.100000000000001" customHeight="1" x14ac:dyDescent="0.2">
      <c r="A10" s="122" t="s">
        <v>63</v>
      </c>
      <c r="B10" s="34"/>
      <c r="C10" s="31"/>
      <c r="D10" s="124" t="s">
        <v>37</v>
      </c>
      <c r="E10" s="125"/>
      <c r="F10" s="78">
        <f t="shared" si="0"/>
        <v>106673</v>
      </c>
      <c r="G10" s="33">
        <v>7484</v>
      </c>
      <c r="H10" s="33">
        <v>7343</v>
      </c>
      <c r="I10" s="33">
        <v>5262</v>
      </c>
      <c r="J10" s="33">
        <v>7911</v>
      </c>
      <c r="K10" s="33">
        <v>8167</v>
      </c>
      <c r="L10" s="33">
        <v>10831</v>
      </c>
      <c r="M10" s="33">
        <v>15553</v>
      </c>
      <c r="N10" s="33">
        <v>11662</v>
      </c>
      <c r="O10" s="33">
        <v>9538</v>
      </c>
      <c r="P10" s="33">
        <v>9594</v>
      </c>
      <c r="Q10" s="33">
        <v>5340</v>
      </c>
      <c r="R10" s="61">
        <v>7988</v>
      </c>
    </row>
    <row r="11" spans="1:18" s="27" customFormat="1" ht="20.100000000000001" customHeight="1" x14ac:dyDescent="0.2">
      <c r="A11" s="123"/>
      <c r="B11" s="35"/>
      <c r="C11" s="31"/>
      <c r="D11" s="126"/>
      <c r="E11" s="125"/>
      <c r="F11" s="78">
        <f t="shared" si="0"/>
        <v>241623674</v>
      </c>
      <c r="G11" s="33">
        <v>14659449</v>
      </c>
      <c r="H11" s="33">
        <v>12836758</v>
      </c>
      <c r="I11" s="33">
        <v>10742190</v>
      </c>
      <c r="J11" s="33">
        <v>15255669</v>
      </c>
      <c r="K11" s="33">
        <v>20508496</v>
      </c>
      <c r="L11" s="33">
        <v>28083251</v>
      </c>
      <c r="M11" s="33">
        <v>44429720</v>
      </c>
      <c r="N11" s="33">
        <v>26284980</v>
      </c>
      <c r="O11" s="33">
        <v>18241060</v>
      </c>
      <c r="P11" s="33">
        <v>18913765</v>
      </c>
      <c r="Q11" s="33">
        <v>9744289</v>
      </c>
      <c r="R11" s="61">
        <v>21924047</v>
      </c>
    </row>
    <row r="12" spans="1:18" s="27" customFormat="1" ht="20.100000000000001" customHeight="1" x14ac:dyDescent="0.2">
      <c r="A12" s="123"/>
      <c r="B12" s="34"/>
      <c r="C12" s="31"/>
      <c r="D12" s="124" t="s">
        <v>38</v>
      </c>
      <c r="E12" s="129"/>
      <c r="F12" s="78">
        <f t="shared" si="0"/>
        <v>4786</v>
      </c>
      <c r="G12" s="33">
        <v>296</v>
      </c>
      <c r="H12" s="33">
        <v>364</v>
      </c>
      <c r="I12" s="33">
        <v>385</v>
      </c>
      <c r="J12" s="33">
        <v>650</v>
      </c>
      <c r="K12" s="33">
        <v>671</v>
      </c>
      <c r="L12" s="33">
        <v>752</v>
      </c>
      <c r="M12" s="33">
        <v>325</v>
      </c>
      <c r="N12" s="33">
        <v>263</v>
      </c>
      <c r="O12" s="33">
        <v>187</v>
      </c>
      <c r="P12" s="33">
        <v>299</v>
      </c>
      <c r="Q12" s="33">
        <v>234</v>
      </c>
      <c r="R12" s="61">
        <v>360</v>
      </c>
    </row>
    <row r="13" spans="1:18" s="27" customFormat="1" ht="20.100000000000001" customHeight="1" x14ac:dyDescent="0.2">
      <c r="A13" s="123"/>
      <c r="B13" s="36"/>
      <c r="C13" s="37"/>
      <c r="D13" s="132"/>
      <c r="E13" s="133"/>
      <c r="F13" s="80">
        <f t="shared" si="0"/>
        <v>12654600</v>
      </c>
      <c r="G13" s="38">
        <v>667105</v>
      </c>
      <c r="H13" s="38">
        <v>992153</v>
      </c>
      <c r="I13" s="38">
        <v>1043648</v>
      </c>
      <c r="J13" s="38">
        <v>1628985</v>
      </c>
      <c r="K13" s="38">
        <v>1767890</v>
      </c>
      <c r="L13" s="38">
        <v>1848988</v>
      </c>
      <c r="M13" s="38">
        <v>735534</v>
      </c>
      <c r="N13" s="38">
        <v>697475</v>
      </c>
      <c r="O13" s="38">
        <v>548866</v>
      </c>
      <c r="P13" s="38">
        <v>915117</v>
      </c>
      <c r="Q13" s="38">
        <v>692134</v>
      </c>
      <c r="R13" s="62">
        <v>1116705</v>
      </c>
    </row>
    <row r="14" spans="1:18" s="27" customFormat="1" ht="20.100000000000001" customHeight="1" x14ac:dyDescent="0.2">
      <c r="A14" s="123"/>
      <c r="B14" s="35"/>
      <c r="C14" s="127" t="s">
        <v>39</v>
      </c>
      <c r="D14" s="127"/>
      <c r="E14" s="28"/>
      <c r="F14" s="81">
        <f t="shared" ref="F14:F21" si="5">SUM(G14:R14)</f>
        <v>1189045</v>
      </c>
      <c r="G14" s="82">
        <f>G16+G18+G20+G22</f>
        <v>97719</v>
      </c>
      <c r="H14" s="82">
        <f>H16+H18+H20+H22</f>
        <v>85467</v>
      </c>
      <c r="I14" s="82">
        <f t="shared" ref="I14:Q14" si="6">I16+I18+I20+I22</f>
        <v>102553</v>
      </c>
      <c r="J14" s="82">
        <f t="shared" si="6"/>
        <v>97231</v>
      </c>
      <c r="K14" s="82">
        <f t="shared" si="6"/>
        <v>89187</v>
      </c>
      <c r="L14" s="82">
        <f t="shared" si="6"/>
        <v>94578</v>
      </c>
      <c r="M14" s="82">
        <f t="shared" si="6"/>
        <v>91884</v>
      </c>
      <c r="N14" s="82">
        <f t="shared" si="6"/>
        <v>99262</v>
      </c>
      <c r="O14" s="82">
        <f t="shared" si="6"/>
        <v>115949</v>
      </c>
      <c r="P14" s="82">
        <f t="shared" si="6"/>
        <v>82158</v>
      </c>
      <c r="Q14" s="82">
        <f t="shared" si="6"/>
        <v>98454</v>
      </c>
      <c r="R14" s="83">
        <f>R16+R18+R20+R22</f>
        <v>134603</v>
      </c>
    </row>
    <row r="15" spans="1:18" s="27" customFormat="1" ht="20.100000000000001" customHeight="1" x14ac:dyDescent="0.2">
      <c r="A15" s="123"/>
      <c r="B15" s="35"/>
      <c r="C15" s="128"/>
      <c r="D15" s="128"/>
      <c r="E15" s="30"/>
      <c r="F15" s="78">
        <f t="shared" si="5"/>
        <v>1913901040</v>
      </c>
      <c r="G15" s="31">
        <f>G17+G19+G21+G23</f>
        <v>140987087</v>
      </c>
      <c r="H15" s="31">
        <f>H17+H19+H21+H23</f>
        <v>121003031</v>
      </c>
      <c r="I15" s="31">
        <f t="shared" ref="I15:Q15" si="7">I17+I19+I21+I23</f>
        <v>148660051</v>
      </c>
      <c r="J15" s="31">
        <f t="shared" si="7"/>
        <v>153326896</v>
      </c>
      <c r="K15" s="31">
        <f t="shared" si="7"/>
        <v>129826278</v>
      </c>
      <c r="L15" s="31">
        <f t="shared" si="7"/>
        <v>148112667</v>
      </c>
      <c r="M15" s="31">
        <f t="shared" si="7"/>
        <v>146195899</v>
      </c>
      <c r="N15" s="31">
        <f t="shared" si="7"/>
        <v>164291361</v>
      </c>
      <c r="O15" s="31">
        <f t="shared" si="7"/>
        <v>197847959</v>
      </c>
      <c r="P15" s="31">
        <f t="shared" si="7"/>
        <v>124370122</v>
      </c>
      <c r="Q15" s="31">
        <f t="shared" si="7"/>
        <v>168790958</v>
      </c>
      <c r="R15" s="79">
        <f t="shared" ref="R15" si="8">R17+R19+R21+R23</f>
        <v>270488731</v>
      </c>
    </row>
    <row r="16" spans="1:18" s="27" customFormat="1" ht="20.100000000000001" customHeight="1" x14ac:dyDescent="0.2">
      <c r="A16" s="123"/>
      <c r="B16" s="35"/>
      <c r="C16" s="32"/>
      <c r="D16" s="124" t="s">
        <v>40</v>
      </c>
      <c r="E16" s="129"/>
      <c r="F16" s="78">
        <f t="shared" si="5"/>
        <v>1096778</v>
      </c>
      <c r="G16" s="33">
        <v>88396</v>
      </c>
      <c r="H16" s="33">
        <v>82048</v>
      </c>
      <c r="I16" s="33">
        <v>96712</v>
      </c>
      <c r="J16" s="33">
        <v>86369</v>
      </c>
      <c r="K16" s="33">
        <v>85991</v>
      </c>
      <c r="L16" s="33">
        <v>84717</v>
      </c>
      <c r="M16" s="33">
        <v>84894</v>
      </c>
      <c r="N16" s="33">
        <v>88229</v>
      </c>
      <c r="O16" s="33">
        <v>96430</v>
      </c>
      <c r="P16" s="33">
        <v>80238</v>
      </c>
      <c r="Q16" s="33">
        <v>90843</v>
      </c>
      <c r="R16" s="61">
        <v>131911</v>
      </c>
    </row>
    <row r="17" spans="1:18" s="27" customFormat="1" ht="19.5" customHeight="1" x14ac:dyDescent="0.2">
      <c r="A17" s="123"/>
      <c r="B17" s="35"/>
      <c r="C17" s="32"/>
      <c r="D17" s="124"/>
      <c r="E17" s="129"/>
      <c r="F17" s="78">
        <f t="shared" si="5"/>
        <v>1652565602</v>
      </c>
      <c r="G17" s="33">
        <v>116136319</v>
      </c>
      <c r="H17" s="33">
        <v>111279144</v>
      </c>
      <c r="I17" s="33">
        <v>134079760</v>
      </c>
      <c r="J17" s="33">
        <v>124303657</v>
      </c>
      <c r="K17" s="33">
        <v>120281530</v>
      </c>
      <c r="L17" s="33">
        <v>121455059</v>
      </c>
      <c r="M17" s="33">
        <v>126128614</v>
      </c>
      <c r="N17" s="33">
        <v>131437178</v>
      </c>
      <c r="O17" s="33">
        <v>143647500</v>
      </c>
      <c r="P17" s="33">
        <v>118061540</v>
      </c>
      <c r="Q17" s="33">
        <v>144780020</v>
      </c>
      <c r="R17" s="61">
        <v>260975281</v>
      </c>
    </row>
    <row r="18" spans="1:18" s="27" customFormat="1" ht="19.5" customHeight="1" x14ac:dyDescent="0.2">
      <c r="A18" s="123"/>
      <c r="B18" s="35"/>
      <c r="C18" s="32"/>
      <c r="D18" s="124" t="s">
        <v>41</v>
      </c>
      <c r="E18" s="129"/>
      <c r="F18" s="78">
        <f t="shared" si="5"/>
        <v>88435</v>
      </c>
      <c r="G18" s="33">
        <v>8989</v>
      </c>
      <c r="H18" s="33">
        <v>3007</v>
      </c>
      <c r="I18" s="33">
        <v>5376</v>
      </c>
      <c r="J18" s="33">
        <v>10525</v>
      </c>
      <c r="K18" s="33">
        <v>2921</v>
      </c>
      <c r="L18" s="33">
        <v>9551</v>
      </c>
      <c r="M18" s="33">
        <v>6715</v>
      </c>
      <c r="N18" s="33">
        <v>10787</v>
      </c>
      <c r="O18" s="33">
        <v>19256</v>
      </c>
      <c r="P18" s="33">
        <v>1662</v>
      </c>
      <c r="Q18" s="33">
        <v>7326</v>
      </c>
      <c r="R18" s="61">
        <v>2320</v>
      </c>
    </row>
    <row r="19" spans="1:18" s="27" customFormat="1" ht="19.5" customHeight="1" x14ac:dyDescent="0.2">
      <c r="A19" s="123"/>
      <c r="B19" s="35"/>
      <c r="C19" s="32"/>
      <c r="D19" s="124"/>
      <c r="E19" s="129"/>
      <c r="F19" s="78">
        <f t="shared" si="5"/>
        <v>250490846</v>
      </c>
      <c r="G19" s="33">
        <v>23903597</v>
      </c>
      <c r="H19" s="33">
        <v>8666762</v>
      </c>
      <c r="I19" s="33">
        <v>13508575</v>
      </c>
      <c r="J19" s="33">
        <v>28051045</v>
      </c>
      <c r="K19" s="33">
        <v>8706614</v>
      </c>
      <c r="L19" s="33">
        <v>25724261</v>
      </c>
      <c r="M19" s="33">
        <v>19377003</v>
      </c>
      <c r="N19" s="33">
        <v>32139990</v>
      </c>
      <c r="O19" s="33">
        <v>53372801</v>
      </c>
      <c r="P19" s="33">
        <v>5449226</v>
      </c>
      <c r="Q19" s="33">
        <v>23232528</v>
      </c>
      <c r="R19" s="61">
        <v>8358444</v>
      </c>
    </row>
    <row r="20" spans="1:18" s="27" customFormat="1" ht="19.5" customHeight="1" x14ac:dyDescent="0.2">
      <c r="A20" s="123"/>
      <c r="B20" s="35"/>
      <c r="C20" s="32"/>
      <c r="D20" s="130" t="s">
        <v>42</v>
      </c>
      <c r="E20" s="131"/>
      <c r="F20" s="78">
        <f t="shared" si="5"/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61">
        <v>0</v>
      </c>
    </row>
    <row r="21" spans="1:18" s="27" customFormat="1" ht="19.5" customHeight="1" x14ac:dyDescent="0.2">
      <c r="A21" s="123"/>
      <c r="B21" s="35"/>
      <c r="C21" s="32"/>
      <c r="D21" s="130"/>
      <c r="E21" s="131"/>
      <c r="F21" s="78">
        <f t="shared" si="5"/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61">
        <v>0</v>
      </c>
    </row>
    <row r="22" spans="1:18" s="27" customFormat="1" ht="20.100000000000001" customHeight="1" x14ac:dyDescent="0.2">
      <c r="A22" s="123"/>
      <c r="B22" s="35"/>
      <c r="C22" s="31"/>
      <c r="D22" s="124" t="s">
        <v>43</v>
      </c>
      <c r="E22" s="129"/>
      <c r="F22" s="78">
        <f t="shared" ref="F22:F27" si="9">SUM(G22:R22)</f>
        <v>3832</v>
      </c>
      <c r="G22" s="33">
        <v>334</v>
      </c>
      <c r="H22" s="33">
        <v>412</v>
      </c>
      <c r="I22" s="33">
        <v>465</v>
      </c>
      <c r="J22" s="33">
        <v>337</v>
      </c>
      <c r="K22" s="33">
        <v>275</v>
      </c>
      <c r="L22" s="33">
        <v>310</v>
      </c>
      <c r="M22" s="33">
        <v>275</v>
      </c>
      <c r="N22" s="33">
        <v>246</v>
      </c>
      <c r="O22" s="33">
        <v>263</v>
      </c>
      <c r="P22" s="33">
        <v>258</v>
      </c>
      <c r="Q22" s="33">
        <v>285</v>
      </c>
      <c r="R22" s="61">
        <v>372</v>
      </c>
    </row>
    <row r="23" spans="1:18" s="27" customFormat="1" ht="20.100000000000001" customHeight="1" x14ac:dyDescent="0.2">
      <c r="A23" s="123"/>
      <c r="B23" s="35"/>
      <c r="C23" s="37"/>
      <c r="D23" s="132"/>
      <c r="E23" s="133"/>
      <c r="F23" s="80">
        <f t="shared" si="9"/>
        <v>10844592</v>
      </c>
      <c r="G23" s="38">
        <v>947171</v>
      </c>
      <c r="H23" s="38">
        <v>1057125</v>
      </c>
      <c r="I23" s="38">
        <v>1071716</v>
      </c>
      <c r="J23" s="38">
        <v>972194</v>
      </c>
      <c r="K23" s="38">
        <v>838134</v>
      </c>
      <c r="L23" s="38">
        <v>933347</v>
      </c>
      <c r="M23" s="38">
        <v>690282</v>
      </c>
      <c r="N23" s="38">
        <v>714193</v>
      </c>
      <c r="O23" s="38">
        <v>827658</v>
      </c>
      <c r="P23" s="38">
        <v>859356</v>
      </c>
      <c r="Q23" s="38">
        <v>778410</v>
      </c>
      <c r="R23" s="62">
        <v>1155006</v>
      </c>
    </row>
    <row r="24" spans="1:18" s="27" customFormat="1" ht="20.100000000000001" customHeight="1" x14ac:dyDescent="0.2">
      <c r="A24" s="60"/>
      <c r="B24" s="39"/>
      <c r="C24" s="127" t="s">
        <v>44</v>
      </c>
      <c r="D24" s="134"/>
      <c r="E24" s="28"/>
      <c r="F24" s="81">
        <f t="shared" si="9"/>
        <v>3690518</v>
      </c>
      <c r="G24" s="40">
        <v>258702</v>
      </c>
      <c r="H24" s="40">
        <v>269578</v>
      </c>
      <c r="I24" s="40">
        <v>282447</v>
      </c>
      <c r="J24" s="40">
        <v>312893</v>
      </c>
      <c r="K24" s="40">
        <v>273841</v>
      </c>
      <c r="L24" s="40">
        <v>336042</v>
      </c>
      <c r="M24" s="40">
        <v>347725</v>
      </c>
      <c r="N24" s="40">
        <v>345160</v>
      </c>
      <c r="O24" s="40">
        <v>281007</v>
      </c>
      <c r="P24" s="40">
        <v>328860</v>
      </c>
      <c r="Q24" s="40">
        <v>308560</v>
      </c>
      <c r="R24" s="63">
        <v>345703</v>
      </c>
    </row>
    <row r="25" spans="1:18" s="27" customFormat="1" ht="20.100000000000001" customHeight="1" x14ac:dyDescent="0.2">
      <c r="A25" s="60"/>
      <c r="B25" s="41"/>
      <c r="C25" s="135"/>
      <c r="D25" s="135"/>
      <c r="E25" s="30"/>
      <c r="F25" s="78">
        <f t="shared" si="9"/>
        <v>5763384896</v>
      </c>
      <c r="G25" s="33">
        <v>343776646</v>
      </c>
      <c r="H25" s="33">
        <v>390164827</v>
      </c>
      <c r="I25" s="33">
        <v>409819746</v>
      </c>
      <c r="J25" s="33">
        <v>492826403</v>
      </c>
      <c r="K25" s="33">
        <v>420298598</v>
      </c>
      <c r="L25" s="33">
        <v>493719432</v>
      </c>
      <c r="M25" s="33">
        <v>549958829</v>
      </c>
      <c r="N25" s="33">
        <v>507967234</v>
      </c>
      <c r="O25" s="33">
        <v>413852521</v>
      </c>
      <c r="P25" s="33">
        <v>506423605</v>
      </c>
      <c r="Q25" s="33">
        <v>579466991</v>
      </c>
      <c r="R25" s="61">
        <v>655110064</v>
      </c>
    </row>
    <row r="26" spans="1:18" s="27" customFormat="1" ht="20.100000000000001" customHeight="1" x14ac:dyDescent="0.2">
      <c r="A26" s="60"/>
      <c r="B26" s="29"/>
      <c r="C26" s="127" t="s">
        <v>45</v>
      </c>
      <c r="D26" s="134"/>
      <c r="E26" s="28"/>
      <c r="F26" s="81">
        <f t="shared" si="9"/>
        <v>1538287</v>
      </c>
      <c r="G26" s="40">
        <v>121273</v>
      </c>
      <c r="H26" s="40">
        <v>115464</v>
      </c>
      <c r="I26" s="40">
        <v>113807</v>
      </c>
      <c r="J26" s="40">
        <v>131320</v>
      </c>
      <c r="K26" s="40">
        <v>131809</v>
      </c>
      <c r="L26" s="40">
        <v>126683</v>
      </c>
      <c r="M26" s="40">
        <v>134741</v>
      </c>
      <c r="N26" s="40">
        <v>137396</v>
      </c>
      <c r="O26" s="40">
        <v>124856</v>
      </c>
      <c r="P26" s="40">
        <v>128503</v>
      </c>
      <c r="Q26" s="40">
        <v>131470</v>
      </c>
      <c r="R26" s="63">
        <v>140965</v>
      </c>
    </row>
    <row r="27" spans="1:18" s="27" customFormat="1" ht="20.100000000000001" customHeight="1" x14ac:dyDescent="0.2">
      <c r="A27" s="60"/>
      <c r="B27" s="41"/>
      <c r="C27" s="135"/>
      <c r="D27" s="135"/>
      <c r="E27" s="30"/>
      <c r="F27" s="78">
        <f t="shared" si="9"/>
        <v>1013970950</v>
      </c>
      <c r="G27" s="33">
        <v>77544137</v>
      </c>
      <c r="H27" s="33">
        <v>71931822</v>
      </c>
      <c r="I27" s="33">
        <v>75625801</v>
      </c>
      <c r="J27" s="33">
        <v>85791200</v>
      </c>
      <c r="K27" s="33">
        <v>82451927</v>
      </c>
      <c r="L27" s="33">
        <v>80268109</v>
      </c>
      <c r="M27" s="33">
        <v>84903116</v>
      </c>
      <c r="N27" s="33">
        <v>87024248</v>
      </c>
      <c r="O27" s="33">
        <v>80198640</v>
      </c>
      <c r="P27" s="33">
        <v>85716941</v>
      </c>
      <c r="Q27" s="33">
        <v>91503772</v>
      </c>
      <c r="R27" s="61">
        <v>111011237</v>
      </c>
    </row>
    <row r="28" spans="1:18" s="27" customFormat="1" ht="20.100000000000001" customHeight="1" x14ac:dyDescent="0.2">
      <c r="A28" s="60"/>
      <c r="B28" s="42"/>
      <c r="C28" s="142" t="s">
        <v>46</v>
      </c>
      <c r="D28" s="142"/>
      <c r="E28" s="143"/>
      <c r="F28" s="81">
        <f>SUM(G28:R28)</f>
        <v>16465178</v>
      </c>
      <c r="G28" s="82">
        <f>G4+G14+G24+G26</f>
        <v>1151828</v>
      </c>
      <c r="H28" s="82">
        <f t="shared" ref="H28:R28" si="10">H4+H14+H24+H26</f>
        <v>1161918</v>
      </c>
      <c r="I28" s="82">
        <f t="shared" si="10"/>
        <v>1299733</v>
      </c>
      <c r="J28" s="82">
        <f t="shared" si="10"/>
        <v>1414678</v>
      </c>
      <c r="K28" s="82">
        <f t="shared" si="10"/>
        <v>1365936</v>
      </c>
      <c r="L28" s="82">
        <f t="shared" si="10"/>
        <v>1382389</v>
      </c>
      <c r="M28" s="82">
        <f t="shared" si="10"/>
        <v>1341541</v>
      </c>
      <c r="N28" s="82">
        <f t="shared" si="10"/>
        <v>1366993</v>
      </c>
      <c r="O28" s="82">
        <f t="shared" si="10"/>
        <v>1424510</v>
      </c>
      <c r="P28" s="82">
        <f t="shared" si="10"/>
        <v>1571749</v>
      </c>
      <c r="Q28" s="82">
        <f t="shared" si="10"/>
        <v>1481734</v>
      </c>
      <c r="R28" s="83">
        <f t="shared" si="10"/>
        <v>1502169</v>
      </c>
    </row>
    <row r="29" spans="1:18" s="27" customFormat="1" ht="20.100000000000001" customHeight="1" thickBot="1" x14ac:dyDescent="0.25">
      <c r="A29" s="64"/>
      <c r="B29" s="65"/>
      <c r="C29" s="144"/>
      <c r="D29" s="144"/>
      <c r="E29" s="145"/>
      <c r="F29" s="84">
        <f>SUM(G29:R29)</f>
        <v>19333842680</v>
      </c>
      <c r="G29" s="85">
        <f t="shared" ref="G29:R29" si="11">G5+G15+G25+G27</f>
        <v>1394048785</v>
      </c>
      <c r="H29" s="85">
        <f t="shared" si="11"/>
        <v>1378037200</v>
      </c>
      <c r="I29" s="85">
        <f t="shared" si="11"/>
        <v>1522500096</v>
      </c>
      <c r="J29" s="85">
        <f t="shared" si="11"/>
        <v>1592841140</v>
      </c>
      <c r="K29" s="85">
        <f t="shared" si="11"/>
        <v>1470325655</v>
      </c>
      <c r="L29" s="85">
        <f t="shared" si="11"/>
        <v>1521677059</v>
      </c>
      <c r="M29" s="85">
        <f t="shared" si="11"/>
        <v>1606661889</v>
      </c>
      <c r="N29" s="85">
        <f t="shared" si="11"/>
        <v>1626638608</v>
      </c>
      <c r="O29" s="85">
        <f t="shared" si="11"/>
        <v>1550459468</v>
      </c>
      <c r="P29" s="85">
        <f t="shared" si="11"/>
        <v>1671192376</v>
      </c>
      <c r="Q29" s="85">
        <f t="shared" si="11"/>
        <v>1790937982</v>
      </c>
      <c r="R29" s="86">
        <f t="shared" si="11"/>
        <v>2208522422</v>
      </c>
    </row>
    <row r="30" spans="1:18" ht="15" customHeight="1" thickBot="1" x14ac:dyDescent="0.25"/>
    <row r="31" spans="1:18" s="27" customFormat="1" ht="20.100000000000001" customHeight="1" x14ac:dyDescent="0.2">
      <c r="A31" s="71"/>
      <c r="B31" s="72"/>
      <c r="C31" s="153" t="s">
        <v>47</v>
      </c>
      <c r="D31" s="154"/>
      <c r="E31" s="73"/>
      <c r="F31" s="87">
        <f>SUM(G31:R31)</f>
        <v>4009003</v>
      </c>
      <c r="G31" s="58">
        <f t="shared" ref="G31:L31" si="12">G33+G35+G37+G39</f>
        <v>283160</v>
      </c>
      <c r="H31" s="58">
        <f t="shared" si="12"/>
        <v>311553</v>
      </c>
      <c r="I31" s="58">
        <f t="shared" si="12"/>
        <v>317819</v>
      </c>
      <c r="J31" s="58">
        <f t="shared" si="12"/>
        <v>330607</v>
      </c>
      <c r="K31" s="58">
        <f t="shared" si="12"/>
        <v>316525</v>
      </c>
      <c r="L31" s="58">
        <f t="shared" si="12"/>
        <v>309732</v>
      </c>
      <c r="M31" s="58">
        <f t="shared" ref="M31:R31" si="13">M33+M35+M37+M39</f>
        <v>307218</v>
      </c>
      <c r="N31" s="58">
        <f t="shared" si="13"/>
        <v>302457</v>
      </c>
      <c r="O31" s="58">
        <f t="shared" si="13"/>
        <v>357545</v>
      </c>
      <c r="P31" s="58">
        <f t="shared" si="13"/>
        <v>414567</v>
      </c>
      <c r="Q31" s="58">
        <f t="shared" si="13"/>
        <v>367178</v>
      </c>
      <c r="R31" s="88">
        <f t="shared" si="13"/>
        <v>390642</v>
      </c>
    </row>
    <row r="32" spans="1:18" s="27" customFormat="1" ht="20.100000000000001" customHeight="1" x14ac:dyDescent="0.2">
      <c r="A32" s="60"/>
      <c r="B32" s="29"/>
      <c r="C32" s="135"/>
      <c r="D32" s="135"/>
      <c r="E32" s="30"/>
      <c r="F32" s="78">
        <f>SUM(G32:R32)</f>
        <v>5520919868</v>
      </c>
      <c r="G32" s="31">
        <f t="shared" ref="G32:R32" si="14">G34+G36+G38+G40</f>
        <v>420423372</v>
      </c>
      <c r="H32" s="31">
        <f t="shared" si="14"/>
        <v>428914711</v>
      </c>
      <c r="I32" s="31">
        <f t="shared" si="14"/>
        <v>448314300</v>
      </c>
      <c r="J32" s="31">
        <f t="shared" si="14"/>
        <v>423266641</v>
      </c>
      <c r="K32" s="31">
        <f t="shared" si="14"/>
        <v>424580703</v>
      </c>
      <c r="L32" s="31">
        <f t="shared" si="14"/>
        <v>403516222</v>
      </c>
      <c r="M32" s="31">
        <f t="shared" si="14"/>
        <v>421167777</v>
      </c>
      <c r="N32" s="31">
        <f t="shared" si="14"/>
        <v>419347460</v>
      </c>
      <c r="O32" s="31">
        <f t="shared" si="14"/>
        <v>453868130</v>
      </c>
      <c r="P32" s="31">
        <f t="shared" si="14"/>
        <v>513287037</v>
      </c>
      <c r="Q32" s="31">
        <f t="shared" si="14"/>
        <v>501460807</v>
      </c>
      <c r="R32" s="79">
        <f t="shared" si="14"/>
        <v>662772708</v>
      </c>
    </row>
    <row r="33" spans="1:18" s="27" customFormat="1" ht="20.100000000000001" customHeight="1" x14ac:dyDescent="0.2">
      <c r="A33" s="60"/>
      <c r="B33" s="29"/>
      <c r="C33" s="32"/>
      <c r="D33" s="124" t="s">
        <v>35</v>
      </c>
      <c r="E33" s="125"/>
      <c r="F33" s="78">
        <f t="shared" ref="F33:F40" si="15">SUM(G33:R33)</f>
        <v>3557640</v>
      </c>
      <c r="G33" s="33">
        <v>235129</v>
      </c>
      <c r="H33" s="33">
        <v>261252</v>
      </c>
      <c r="I33" s="33">
        <v>267975</v>
      </c>
      <c r="J33" s="33">
        <v>299702</v>
      </c>
      <c r="K33" s="33">
        <v>285448</v>
      </c>
      <c r="L33" s="33">
        <v>278907</v>
      </c>
      <c r="M33" s="33">
        <v>268715</v>
      </c>
      <c r="N33" s="33">
        <v>274669</v>
      </c>
      <c r="O33" s="33">
        <v>335470</v>
      </c>
      <c r="P33" s="33">
        <v>388469</v>
      </c>
      <c r="Q33" s="33">
        <v>327022</v>
      </c>
      <c r="R33" s="93">
        <v>334882</v>
      </c>
    </row>
    <row r="34" spans="1:18" s="27" customFormat="1" ht="19.5" customHeight="1" x14ac:dyDescent="0.2">
      <c r="A34" s="60"/>
      <c r="B34" s="29"/>
      <c r="C34" s="32"/>
      <c r="D34" s="126"/>
      <c r="E34" s="125"/>
      <c r="F34" s="78">
        <f t="shared" si="15"/>
        <v>4398245796</v>
      </c>
      <c r="G34" s="33">
        <v>318056093</v>
      </c>
      <c r="H34" s="33">
        <v>328123325</v>
      </c>
      <c r="I34" s="33">
        <v>340456188</v>
      </c>
      <c r="J34" s="33">
        <v>344568144</v>
      </c>
      <c r="K34" s="33">
        <v>345958952</v>
      </c>
      <c r="L34" s="33">
        <v>325892329</v>
      </c>
      <c r="M34" s="33">
        <v>324130762</v>
      </c>
      <c r="N34" s="33">
        <v>340923569</v>
      </c>
      <c r="O34" s="33">
        <v>387440625</v>
      </c>
      <c r="P34" s="33">
        <v>437096407</v>
      </c>
      <c r="Q34" s="33">
        <v>396857097</v>
      </c>
      <c r="R34" s="93">
        <v>508742305</v>
      </c>
    </row>
    <row r="35" spans="1:18" s="27" customFormat="1" ht="19.5" customHeight="1" x14ac:dyDescent="0.2">
      <c r="A35" s="60"/>
      <c r="B35" s="29"/>
      <c r="C35" s="32"/>
      <c r="D35" s="124" t="s">
        <v>36</v>
      </c>
      <c r="E35" s="125"/>
      <c r="F35" s="78">
        <f>SUM(G35:R35)</f>
        <v>399369</v>
      </c>
      <c r="G35" s="33">
        <v>44785</v>
      </c>
      <c r="H35" s="33">
        <v>45979</v>
      </c>
      <c r="I35" s="33">
        <v>44863</v>
      </c>
      <c r="J35" s="33">
        <v>27926</v>
      </c>
      <c r="K35" s="33">
        <v>28268</v>
      </c>
      <c r="L35" s="33">
        <v>27138</v>
      </c>
      <c r="M35" s="33">
        <v>30922</v>
      </c>
      <c r="N35" s="33">
        <v>22373</v>
      </c>
      <c r="O35" s="33">
        <v>18210</v>
      </c>
      <c r="P35" s="33">
        <v>22571</v>
      </c>
      <c r="Q35" s="33">
        <v>35999</v>
      </c>
      <c r="R35" s="93">
        <v>50335</v>
      </c>
    </row>
    <row r="36" spans="1:18" s="27" customFormat="1" ht="19.5" customHeight="1" x14ac:dyDescent="0.2">
      <c r="A36" s="60"/>
      <c r="B36" s="29"/>
      <c r="C36" s="32"/>
      <c r="D36" s="126"/>
      <c r="E36" s="125"/>
      <c r="F36" s="78">
        <f>SUM(G36:R36)</f>
        <v>997793215</v>
      </c>
      <c r="G36" s="33">
        <v>96367121</v>
      </c>
      <c r="H36" s="33">
        <v>93038604</v>
      </c>
      <c r="I36" s="33">
        <v>99457987</v>
      </c>
      <c r="J36" s="33">
        <v>71262671</v>
      </c>
      <c r="K36" s="33">
        <v>69843527</v>
      </c>
      <c r="L36" s="33">
        <v>66120816</v>
      </c>
      <c r="M36" s="33">
        <v>73504843</v>
      </c>
      <c r="N36" s="33">
        <v>67068934</v>
      </c>
      <c r="O36" s="33">
        <v>58902189</v>
      </c>
      <c r="P36" s="33">
        <v>68424674</v>
      </c>
      <c r="Q36" s="33">
        <v>97736131</v>
      </c>
      <c r="R36" s="93">
        <v>136065718</v>
      </c>
    </row>
    <row r="37" spans="1:18" s="27" customFormat="1" ht="20.100000000000001" customHeight="1" x14ac:dyDescent="0.2">
      <c r="A37" s="122" t="s">
        <v>64</v>
      </c>
      <c r="B37" s="34"/>
      <c r="C37" s="31"/>
      <c r="D37" s="124" t="s">
        <v>48</v>
      </c>
      <c r="E37" s="125"/>
      <c r="F37" s="78">
        <f t="shared" si="15"/>
        <v>51400</v>
      </c>
      <c r="G37" s="33">
        <v>3206</v>
      </c>
      <c r="H37" s="33">
        <v>4284</v>
      </c>
      <c r="I37" s="33">
        <v>4933</v>
      </c>
      <c r="J37" s="33">
        <v>2941</v>
      </c>
      <c r="K37" s="33">
        <v>2771</v>
      </c>
      <c r="L37" s="33">
        <v>3627</v>
      </c>
      <c r="M37" s="33">
        <v>7543</v>
      </c>
      <c r="N37" s="33">
        <v>5377</v>
      </c>
      <c r="O37" s="33">
        <v>3838</v>
      </c>
      <c r="P37" s="33">
        <v>3480</v>
      </c>
      <c r="Q37" s="33">
        <v>4060</v>
      </c>
      <c r="R37" s="93">
        <v>5340</v>
      </c>
    </row>
    <row r="38" spans="1:18" s="27" customFormat="1" ht="20.100000000000001" customHeight="1" x14ac:dyDescent="0.2">
      <c r="A38" s="123"/>
      <c r="B38" s="35"/>
      <c r="C38" s="31"/>
      <c r="D38" s="126"/>
      <c r="E38" s="125"/>
      <c r="F38" s="78">
        <f t="shared" si="15"/>
        <v>122594011</v>
      </c>
      <c r="G38" s="33">
        <v>5824766</v>
      </c>
      <c r="H38" s="33">
        <v>7597046</v>
      </c>
      <c r="I38" s="33">
        <v>8200541</v>
      </c>
      <c r="J38" s="33">
        <v>7275554</v>
      </c>
      <c r="K38" s="33">
        <v>8612768</v>
      </c>
      <c r="L38" s="33">
        <v>11313861</v>
      </c>
      <c r="M38" s="33">
        <v>23332804</v>
      </c>
      <c r="N38" s="33">
        <v>11156453</v>
      </c>
      <c r="O38" s="33">
        <v>7406732</v>
      </c>
      <c r="P38" s="33">
        <v>7599906</v>
      </c>
      <c r="Q38" s="33">
        <v>6576303</v>
      </c>
      <c r="R38" s="93">
        <v>17697277</v>
      </c>
    </row>
    <row r="39" spans="1:18" s="27" customFormat="1" ht="20.100000000000001" customHeight="1" x14ac:dyDescent="0.2">
      <c r="A39" s="123"/>
      <c r="B39" s="34"/>
      <c r="C39" s="31"/>
      <c r="D39" s="124" t="s">
        <v>38</v>
      </c>
      <c r="E39" s="129"/>
      <c r="F39" s="78">
        <f t="shared" si="15"/>
        <v>594</v>
      </c>
      <c r="G39" s="33">
        <v>40</v>
      </c>
      <c r="H39" s="33">
        <v>38</v>
      </c>
      <c r="I39" s="33">
        <v>48</v>
      </c>
      <c r="J39" s="33">
        <v>38</v>
      </c>
      <c r="K39" s="33">
        <v>38</v>
      </c>
      <c r="L39" s="33">
        <v>60</v>
      </c>
      <c r="M39" s="33">
        <v>38</v>
      </c>
      <c r="N39" s="33">
        <v>38</v>
      </c>
      <c r="O39" s="33">
        <v>27</v>
      </c>
      <c r="P39" s="33">
        <v>47</v>
      </c>
      <c r="Q39" s="33">
        <v>97</v>
      </c>
      <c r="R39" s="93">
        <v>85</v>
      </c>
    </row>
    <row r="40" spans="1:18" s="27" customFormat="1" ht="20.100000000000001" customHeight="1" x14ac:dyDescent="0.2">
      <c r="A40" s="123"/>
      <c r="B40" s="36"/>
      <c r="C40" s="37"/>
      <c r="D40" s="132"/>
      <c r="E40" s="133"/>
      <c r="F40" s="80">
        <f t="shared" si="15"/>
        <v>2286846</v>
      </c>
      <c r="G40" s="38">
        <v>175392</v>
      </c>
      <c r="H40" s="38">
        <v>155736</v>
      </c>
      <c r="I40" s="38">
        <v>199584</v>
      </c>
      <c r="J40" s="38">
        <v>160272</v>
      </c>
      <c r="K40" s="38">
        <v>165456</v>
      </c>
      <c r="L40" s="38">
        <v>189216</v>
      </c>
      <c r="M40" s="38">
        <v>199368</v>
      </c>
      <c r="N40" s="38">
        <v>198504</v>
      </c>
      <c r="O40" s="38">
        <v>118584</v>
      </c>
      <c r="P40" s="38">
        <v>166050</v>
      </c>
      <c r="Q40" s="38">
        <v>291276</v>
      </c>
      <c r="R40" s="94">
        <v>267408</v>
      </c>
    </row>
    <row r="41" spans="1:18" s="27" customFormat="1" ht="20.100000000000001" customHeight="1" x14ac:dyDescent="0.2">
      <c r="A41" s="123"/>
      <c r="B41" s="35"/>
      <c r="C41" s="127" t="s">
        <v>49</v>
      </c>
      <c r="D41" s="127"/>
      <c r="E41" s="28"/>
      <c r="F41" s="81">
        <f t="shared" ref="F41:F48" si="16">SUM(G41:R41)</f>
        <v>875561</v>
      </c>
      <c r="G41" s="82">
        <f>G43+G45+G47+G49</f>
        <v>77072</v>
      </c>
      <c r="H41" s="82">
        <f t="shared" ref="H41:R41" si="17">H43+H45+H47+H49</f>
        <v>62105</v>
      </c>
      <c r="I41" s="82">
        <f t="shared" si="17"/>
        <v>64302</v>
      </c>
      <c r="J41" s="82">
        <f t="shared" si="17"/>
        <v>72578</v>
      </c>
      <c r="K41" s="82">
        <f t="shared" si="17"/>
        <v>58443</v>
      </c>
      <c r="L41" s="82">
        <f t="shared" si="17"/>
        <v>58619</v>
      </c>
      <c r="M41" s="82">
        <f t="shared" si="17"/>
        <v>64597</v>
      </c>
      <c r="N41" s="82">
        <f t="shared" si="17"/>
        <v>71579</v>
      </c>
      <c r="O41" s="82">
        <f t="shared" si="17"/>
        <v>72258</v>
      </c>
      <c r="P41" s="82">
        <f t="shared" si="17"/>
        <v>71725</v>
      </c>
      <c r="Q41" s="82">
        <f t="shared" si="17"/>
        <v>74789</v>
      </c>
      <c r="R41" s="83">
        <f t="shared" si="17"/>
        <v>127494</v>
      </c>
    </row>
    <row r="42" spans="1:18" s="27" customFormat="1" ht="20.100000000000001" customHeight="1" x14ac:dyDescent="0.2">
      <c r="A42" s="123"/>
      <c r="B42" s="35"/>
      <c r="C42" s="128"/>
      <c r="D42" s="128"/>
      <c r="E42" s="30"/>
      <c r="F42" s="78">
        <f t="shared" si="16"/>
        <v>1400221397</v>
      </c>
      <c r="G42" s="31">
        <f t="shared" ref="G42:R42" si="18">G44+G46+G48+G50</f>
        <v>83455661</v>
      </c>
      <c r="H42" s="31">
        <f t="shared" si="18"/>
        <v>83739549</v>
      </c>
      <c r="I42" s="31">
        <f t="shared" si="18"/>
        <v>86100257</v>
      </c>
      <c r="J42" s="31">
        <f t="shared" si="18"/>
        <v>98266852</v>
      </c>
      <c r="K42" s="31">
        <f t="shared" si="18"/>
        <v>79110569</v>
      </c>
      <c r="L42" s="31">
        <f t="shared" si="18"/>
        <v>80287704</v>
      </c>
      <c r="M42" s="31">
        <f t="shared" si="18"/>
        <v>89979355</v>
      </c>
      <c r="N42" s="31">
        <f t="shared" si="18"/>
        <v>102585343</v>
      </c>
      <c r="O42" s="31">
        <f t="shared" si="18"/>
        <v>95269530</v>
      </c>
      <c r="P42" s="31">
        <f t="shared" si="18"/>
        <v>103341544</v>
      </c>
      <c r="Q42" s="31">
        <f t="shared" si="18"/>
        <v>133614756</v>
      </c>
      <c r="R42" s="79">
        <f t="shared" si="18"/>
        <v>364470277</v>
      </c>
    </row>
    <row r="43" spans="1:18" s="27" customFormat="1" ht="20.100000000000001" customHeight="1" x14ac:dyDescent="0.2">
      <c r="A43" s="123"/>
      <c r="B43" s="35"/>
      <c r="C43" s="32"/>
      <c r="D43" s="124" t="s">
        <v>40</v>
      </c>
      <c r="E43" s="129"/>
      <c r="F43" s="78">
        <f t="shared" si="16"/>
        <v>864711</v>
      </c>
      <c r="G43" s="33">
        <v>75703</v>
      </c>
      <c r="H43" s="33">
        <v>60795</v>
      </c>
      <c r="I43" s="33">
        <v>63333</v>
      </c>
      <c r="J43" s="33">
        <v>71722</v>
      </c>
      <c r="K43" s="33">
        <v>57918</v>
      </c>
      <c r="L43" s="33">
        <v>58178</v>
      </c>
      <c r="M43" s="33">
        <v>63470</v>
      </c>
      <c r="N43" s="33">
        <v>70820</v>
      </c>
      <c r="O43" s="33">
        <v>71510</v>
      </c>
      <c r="P43" s="33">
        <v>70982</v>
      </c>
      <c r="Q43" s="33">
        <v>73971</v>
      </c>
      <c r="R43" s="93">
        <v>126309</v>
      </c>
    </row>
    <row r="44" spans="1:18" s="27" customFormat="1" ht="19.5" customHeight="1" x14ac:dyDescent="0.2">
      <c r="A44" s="123"/>
      <c r="B44" s="35"/>
      <c r="C44" s="32"/>
      <c r="D44" s="124"/>
      <c r="E44" s="129"/>
      <c r="F44" s="78">
        <f t="shared" si="16"/>
        <v>1380408560</v>
      </c>
      <c r="G44" s="33">
        <v>80975937</v>
      </c>
      <c r="H44" s="33">
        <v>81336226</v>
      </c>
      <c r="I44" s="33">
        <v>84126685</v>
      </c>
      <c r="J44" s="33">
        <v>96293290</v>
      </c>
      <c r="K44" s="33">
        <v>77933117</v>
      </c>
      <c r="L44" s="33">
        <v>79481875</v>
      </c>
      <c r="M44" s="33">
        <v>88777210</v>
      </c>
      <c r="N44" s="33">
        <v>101181357</v>
      </c>
      <c r="O44" s="33">
        <v>93999383</v>
      </c>
      <c r="P44" s="33">
        <v>102005237</v>
      </c>
      <c r="Q44" s="33">
        <v>132083636</v>
      </c>
      <c r="R44" s="93">
        <v>362214607</v>
      </c>
    </row>
    <row r="45" spans="1:18" s="27" customFormat="1" ht="19.5" customHeight="1" x14ac:dyDescent="0.2">
      <c r="A45" s="123"/>
      <c r="B45" s="35"/>
      <c r="C45" s="32"/>
      <c r="D45" s="124" t="s">
        <v>41</v>
      </c>
      <c r="E45" s="129"/>
      <c r="F45" s="78">
        <f t="shared" si="16"/>
        <v>10120</v>
      </c>
      <c r="G45" s="33">
        <v>1356</v>
      </c>
      <c r="H45" s="33">
        <v>1287</v>
      </c>
      <c r="I45" s="33">
        <v>946</v>
      </c>
      <c r="J45" s="33">
        <v>814</v>
      </c>
      <c r="K45" s="33">
        <v>513</v>
      </c>
      <c r="L45" s="33">
        <v>418</v>
      </c>
      <c r="M45" s="33">
        <v>625</v>
      </c>
      <c r="N45" s="33">
        <v>741</v>
      </c>
      <c r="O45" s="33">
        <v>714</v>
      </c>
      <c r="P45" s="33">
        <v>732</v>
      </c>
      <c r="Q45" s="33">
        <v>795</v>
      </c>
      <c r="R45" s="93">
        <v>1179</v>
      </c>
    </row>
    <row r="46" spans="1:18" s="27" customFormat="1" ht="19.5" customHeight="1" x14ac:dyDescent="0.2">
      <c r="A46" s="123"/>
      <c r="B46" s="35"/>
      <c r="C46" s="32"/>
      <c r="D46" s="124"/>
      <c r="E46" s="129"/>
      <c r="F46" s="78">
        <f t="shared" si="16"/>
        <v>18947079</v>
      </c>
      <c r="G46" s="33">
        <v>2443273</v>
      </c>
      <c r="H46" s="33">
        <v>2361678</v>
      </c>
      <c r="I46" s="33">
        <v>1907086</v>
      </c>
      <c r="J46" s="33">
        <v>1864320</v>
      </c>
      <c r="K46" s="33">
        <v>1141218</v>
      </c>
      <c r="L46" s="33">
        <v>737816</v>
      </c>
      <c r="M46" s="33">
        <v>979066</v>
      </c>
      <c r="N46" s="33">
        <v>1348382</v>
      </c>
      <c r="O46" s="33">
        <v>1165495</v>
      </c>
      <c r="P46" s="33">
        <v>1301833</v>
      </c>
      <c r="Q46" s="33">
        <v>1459710</v>
      </c>
      <c r="R46" s="93">
        <v>2237202</v>
      </c>
    </row>
    <row r="47" spans="1:18" s="27" customFormat="1" ht="19.5" customHeight="1" x14ac:dyDescent="0.2">
      <c r="A47" s="123"/>
      <c r="B47" s="35"/>
      <c r="C47" s="32"/>
      <c r="D47" s="130" t="s">
        <v>42</v>
      </c>
      <c r="E47" s="131"/>
      <c r="F47" s="78">
        <f t="shared" si="16"/>
        <v>513</v>
      </c>
      <c r="G47" s="33">
        <v>0</v>
      </c>
      <c r="H47" s="33">
        <v>10</v>
      </c>
      <c r="I47" s="33">
        <v>0</v>
      </c>
      <c r="J47" s="33">
        <v>7</v>
      </c>
      <c r="K47" s="33">
        <v>0</v>
      </c>
      <c r="L47" s="33">
        <v>0</v>
      </c>
      <c r="M47" s="33">
        <v>490</v>
      </c>
      <c r="N47" s="33">
        <v>6</v>
      </c>
      <c r="O47" s="33">
        <v>0</v>
      </c>
      <c r="P47" s="33">
        <v>0</v>
      </c>
      <c r="Q47" s="33">
        <v>0</v>
      </c>
      <c r="R47" s="93">
        <v>0</v>
      </c>
    </row>
    <row r="48" spans="1:18" s="27" customFormat="1" ht="19.5" customHeight="1" x14ac:dyDescent="0.2">
      <c r="A48" s="123"/>
      <c r="B48" s="35"/>
      <c r="C48" s="32"/>
      <c r="D48" s="130"/>
      <c r="E48" s="131"/>
      <c r="F48" s="78">
        <f t="shared" si="16"/>
        <v>214380</v>
      </c>
      <c r="G48" s="33">
        <v>0</v>
      </c>
      <c r="H48" s="33">
        <v>4320</v>
      </c>
      <c r="I48" s="33">
        <v>0</v>
      </c>
      <c r="J48" s="33">
        <v>6480</v>
      </c>
      <c r="K48" s="33">
        <v>0</v>
      </c>
      <c r="L48" s="33">
        <v>0</v>
      </c>
      <c r="M48" s="33">
        <v>185220</v>
      </c>
      <c r="N48" s="33">
        <v>18360</v>
      </c>
      <c r="O48" s="33">
        <v>0</v>
      </c>
      <c r="P48" s="33">
        <v>0</v>
      </c>
      <c r="Q48" s="33">
        <v>0</v>
      </c>
      <c r="R48" s="93">
        <v>0</v>
      </c>
    </row>
    <row r="49" spans="1:18" s="27" customFormat="1" ht="20.100000000000001" customHeight="1" x14ac:dyDescent="0.2">
      <c r="A49" s="123"/>
      <c r="B49" s="35"/>
      <c r="C49" s="31"/>
      <c r="D49" s="124" t="s">
        <v>43</v>
      </c>
      <c r="E49" s="129"/>
      <c r="F49" s="78">
        <f t="shared" ref="F49:F56" si="19">SUM(G49:R49)</f>
        <v>217</v>
      </c>
      <c r="G49" s="33">
        <v>13</v>
      </c>
      <c r="H49" s="33">
        <v>13</v>
      </c>
      <c r="I49" s="33">
        <v>23</v>
      </c>
      <c r="J49" s="33">
        <v>35</v>
      </c>
      <c r="K49" s="33">
        <v>12</v>
      </c>
      <c r="L49" s="33">
        <v>23</v>
      </c>
      <c r="M49" s="33">
        <v>12</v>
      </c>
      <c r="N49" s="33">
        <v>12</v>
      </c>
      <c r="O49" s="33">
        <v>34</v>
      </c>
      <c r="P49" s="33">
        <v>11</v>
      </c>
      <c r="Q49" s="33">
        <v>23</v>
      </c>
      <c r="R49" s="93">
        <v>6</v>
      </c>
    </row>
    <row r="50" spans="1:18" s="27" customFormat="1" ht="20.100000000000001" customHeight="1" x14ac:dyDescent="0.2">
      <c r="A50" s="123"/>
      <c r="B50" s="35"/>
      <c r="C50" s="37"/>
      <c r="D50" s="132"/>
      <c r="E50" s="133"/>
      <c r="F50" s="80">
        <f t="shared" si="19"/>
        <v>651378</v>
      </c>
      <c r="G50" s="38">
        <v>36451</v>
      </c>
      <c r="H50" s="38">
        <v>37325</v>
      </c>
      <c r="I50" s="38">
        <v>66486</v>
      </c>
      <c r="J50" s="38">
        <v>102762</v>
      </c>
      <c r="K50" s="38">
        <v>36234</v>
      </c>
      <c r="L50" s="38">
        <v>68013</v>
      </c>
      <c r="M50" s="38">
        <v>37859</v>
      </c>
      <c r="N50" s="38">
        <v>37244</v>
      </c>
      <c r="O50" s="38">
        <v>104652</v>
      </c>
      <c r="P50" s="38">
        <v>34474</v>
      </c>
      <c r="Q50" s="38">
        <v>71410</v>
      </c>
      <c r="R50" s="94">
        <v>18468</v>
      </c>
    </row>
    <row r="51" spans="1:18" s="27" customFormat="1" ht="20.100000000000001" customHeight="1" x14ac:dyDescent="0.2">
      <c r="A51" s="60"/>
      <c r="B51" s="39"/>
      <c r="C51" s="127" t="s">
        <v>44</v>
      </c>
      <c r="D51" s="134"/>
      <c r="E51" s="28"/>
      <c r="F51" s="81">
        <f t="shared" si="19"/>
        <v>3884420</v>
      </c>
      <c r="G51" s="40">
        <v>322027</v>
      </c>
      <c r="H51" s="40">
        <v>289149</v>
      </c>
      <c r="I51" s="40">
        <v>293427</v>
      </c>
      <c r="J51" s="40">
        <v>369768</v>
      </c>
      <c r="K51" s="40">
        <v>297678</v>
      </c>
      <c r="L51" s="40">
        <v>313922</v>
      </c>
      <c r="M51" s="40">
        <v>297991</v>
      </c>
      <c r="N51" s="40">
        <v>326865</v>
      </c>
      <c r="O51" s="40">
        <v>317592</v>
      </c>
      <c r="P51" s="40">
        <v>328316</v>
      </c>
      <c r="Q51" s="40">
        <v>358133</v>
      </c>
      <c r="R51" s="95">
        <v>369552</v>
      </c>
    </row>
    <row r="52" spans="1:18" s="27" customFormat="1" ht="20.100000000000001" customHeight="1" x14ac:dyDescent="0.2">
      <c r="A52" s="60"/>
      <c r="B52" s="41"/>
      <c r="C52" s="135"/>
      <c r="D52" s="135"/>
      <c r="E52" s="30"/>
      <c r="F52" s="78">
        <f t="shared" si="19"/>
        <v>4786920832</v>
      </c>
      <c r="G52" s="33">
        <v>331416825</v>
      </c>
      <c r="H52" s="33">
        <v>321314256</v>
      </c>
      <c r="I52" s="33">
        <v>350408350</v>
      </c>
      <c r="J52" s="33">
        <v>472150436</v>
      </c>
      <c r="K52" s="33">
        <v>371985916</v>
      </c>
      <c r="L52" s="33">
        <v>419397782</v>
      </c>
      <c r="M52" s="33">
        <v>413301509</v>
      </c>
      <c r="N52" s="33">
        <v>402617494</v>
      </c>
      <c r="O52" s="33">
        <v>372649404</v>
      </c>
      <c r="P52" s="33">
        <v>378609471</v>
      </c>
      <c r="Q52" s="33">
        <v>437471631</v>
      </c>
      <c r="R52" s="93">
        <v>515597758</v>
      </c>
    </row>
    <row r="53" spans="1:18" s="27" customFormat="1" ht="20.100000000000001" customHeight="1" x14ac:dyDescent="0.2">
      <c r="A53" s="60"/>
      <c r="B53" s="29"/>
      <c r="C53" s="127" t="s">
        <v>45</v>
      </c>
      <c r="D53" s="134"/>
      <c r="E53" s="28"/>
      <c r="F53" s="81">
        <f t="shared" si="19"/>
        <v>1359128</v>
      </c>
      <c r="G53" s="40">
        <v>109217</v>
      </c>
      <c r="H53" s="40">
        <v>107878</v>
      </c>
      <c r="I53" s="40">
        <v>121687</v>
      </c>
      <c r="J53" s="40">
        <v>111595</v>
      </c>
      <c r="K53" s="40">
        <v>119323</v>
      </c>
      <c r="L53" s="40">
        <v>118451</v>
      </c>
      <c r="M53" s="40">
        <v>124318</v>
      </c>
      <c r="N53" s="40">
        <v>120670</v>
      </c>
      <c r="O53" s="40">
        <v>107574</v>
      </c>
      <c r="P53" s="40">
        <v>101849</v>
      </c>
      <c r="Q53" s="40">
        <v>104659</v>
      </c>
      <c r="R53" s="95">
        <v>111907</v>
      </c>
    </row>
    <row r="54" spans="1:18" s="27" customFormat="1" ht="20.100000000000001" customHeight="1" x14ac:dyDescent="0.2">
      <c r="A54" s="60"/>
      <c r="B54" s="41"/>
      <c r="C54" s="135"/>
      <c r="D54" s="135"/>
      <c r="E54" s="30"/>
      <c r="F54" s="78">
        <f t="shared" si="19"/>
        <v>760954345</v>
      </c>
      <c r="G54" s="33">
        <v>61272133</v>
      </c>
      <c r="H54" s="33">
        <v>58918708</v>
      </c>
      <c r="I54" s="33">
        <v>66112608</v>
      </c>
      <c r="J54" s="33">
        <v>61305850</v>
      </c>
      <c r="K54" s="33">
        <v>64362310</v>
      </c>
      <c r="L54" s="33">
        <v>61608865</v>
      </c>
      <c r="M54" s="33">
        <v>63962441</v>
      </c>
      <c r="N54" s="33">
        <v>62962811</v>
      </c>
      <c r="O54" s="33">
        <v>59381858</v>
      </c>
      <c r="P54" s="33">
        <v>61168394</v>
      </c>
      <c r="Q54" s="33">
        <v>63910686</v>
      </c>
      <c r="R54" s="93">
        <v>75987681</v>
      </c>
    </row>
    <row r="55" spans="1:18" s="27" customFormat="1" ht="20.100000000000001" customHeight="1" x14ac:dyDescent="0.2">
      <c r="A55" s="60"/>
      <c r="B55" s="42"/>
      <c r="C55" s="142" t="s">
        <v>46</v>
      </c>
      <c r="D55" s="142"/>
      <c r="E55" s="143"/>
      <c r="F55" s="81">
        <f t="shared" si="19"/>
        <v>10128112</v>
      </c>
      <c r="G55" s="82">
        <f t="shared" ref="G55:R55" si="20">G31+G41+G51+G53</f>
        <v>791476</v>
      </c>
      <c r="H55" s="82">
        <f t="shared" si="20"/>
        <v>770685</v>
      </c>
      <c r="I55" s="82">
        <f t="shared" si="20"/>
        <v>797235</v>
      </c>
      <c r="J55" s="82">
        <f t="shared" si="20"/>
        <v>884548</v>
      </c>
      <c r="K55" s="82">
        <f t="shared" si="20"/>
        <v>791969</v>
      </c>
      <c r="L55" s="82">
        <f t="shared" si="20"/>
        <v>800724</v>
      </c>
      <c r="M55" s="82">
        <f t="shared" si="20"/>
        <v>794124</v>
      </c>
      <c r="N55" s="82">
        <f t="shared" si="20"/>
        <v>821571</v>
      </c>
      <c r="O55" s="82">
        <f t="shared" si="20"/>
        <v>854969</v>
      </c>
      <c r="P55" s="82">
        <f>P31+P41+P51+P53</f>
        <v>916457</v>
      </c>
      <c r="Q55" s="82">
        <f t="shared" si="20"/>
        <v>904759</v>
      </c>
      <c r="R55" s="83">
        <f t="shared" si="20"/>
        <v>999595</v>
      </c>
    </row>
    <row r="56" spans="1:18" s="27" customFormat="1" ht="20.100000000000001" customHeight="1" thickBot="1" x14ac:dyDescent="0.25">
      <c r="A56" s="64"/>
      <c r="B56" s="65"/>
      <c r="C56" s="144"/>
      <c r="D56" s="144"/>
      <c r="E56" s="145"/>
      <c r="F56" s="84">
        <f t="shared" si="19"/>
        <v>12469016442</v>
      </c>
      <c r="G56" s="85">
        <f t="shared" ref="G56:R56" si="21">G32+G42+G52+G54</f>
        <v>896567991</v>
      </c>
      <c r="H56" s="85">
        <f t="shared" si="21"/>
        <v>892887224</v>
      </c>
      <c r="I56" s="85">
        <f t="shared" si="21"/>
        <v>950935515</v>
      </c>
      <c r="J56" s="85">
        <f t="shared" si="21"/>
        <v>1054989779</v>
      </c>
      <c r="K56" s="85">
        <f t="shared" si="21"/>
        <v>940039498</v>
      </c>
      <c r="L56" s="85">
        <f t="shared" si="21"/>
        <v>964810573</v>
      </c>
      <c r="M56" s="85">
        <f t="shared" si="21"/>
        <v>988411082</v>
      </c>
      <c r="N56" s="85">
        <f t="shared" si="21"/>
        <v>987513108</v>
      </c>
      <c r="O56" s="85">
        <f t="shared" si="21"/>
        <v>981168922</v>
      </c>
      <c r="P56" s="85">
        <f t="shared" si="21"/>
        <v>1056406446</v>
      </c>
      <c r="Q56" s="85">
        <f t="shared" si="21"/>
        <v>1136457880</v>
      </c>
      <c r="R56" s="86">
        <f t="shared" si="21"/>
        <v>1618828424</v>
      </c>
    </row>
    <row r="57" spans="1:18" ht="9.9499999999999993" customHeight="1" x14ac:dyDescent="0.2"/>
    <row r="58" spans="1:18" ht="39.950000000000003" customHeight="1" thickBot="1" x14ac:dyDescent="0.25">
      <c r="I58" s="152" t="str">
        <f>I1</f>
        <v xml:space="preserve"> 水産物部月別取扱高表</v>
      </c>
      <c r="J58" s="152"/>
      <c r="K58" s="152"/>
      <c r="L58" s="152"/>
      <c r="M58" s="152"/>
      <c r="N58" s="26"/>
      <c r="Q58" s="146" t="s">
        <v>30</v>
      </c>
      <c r="R58" s="147"/>
    </row>
    <row r="59" spans="1:18" s="27" customFormat="1" ht="20.100000000000001" customHeight="1" x14ac:dyDescent="0.2">
      <c r="A59" s="57"/>
      <c r="B59" s="58"/>
      <c r="C59" s="58"/>
      <c r="D59" s="58"/>
      <c r="E59" s="59" t="s">
        <v>31</v>
      </c>
      <c r="F59" s="150" t="s">
        <v>32</v>
      </c>
      <c r="G59" s="150" t="s">
        <v>15</v>
      </c>
      <c r="H59" s="150" t="s">
        <v>3</v>
      </c>
      <c r="I59" s="150" t="s">
        <v>4</v>
      </c>
      <c r="J59" s="150" t="s">
        <v>5</v>
      </c>
      <c r="K59" s="150" t="s">
        <v>6</v>
      </c>
      <c r="L59" s="150" t="s">
        <v>7</v>
      </c>
      <c r="M59" s="150" t="s">
        <v>8</v>
      </c>
      <c r="N59" s="150" t="s">
        <v>9</v>
      </c>
      <c r="O59" s="150" t="s">
        <v>10</v>
      </c>
      <c r="P59" s="150" t="s">
        <v>0</v>
      </c>
      <c r="Q59" s="150" t="s">
        <v>1</v>
      </c>
      <c r="R59" s="148" t="s">
        <v>2</v>
      </c>
    </row>
    <row r="60" spans="1:18" s="27" customFormat="1" ht="20.100000000000001" customHeight="1" thickBot="1" x14ac:dyDescent="0.25">
      <c r="A60" s="68" t="s">
        <v>33</v>
      </c>
      <c r="B60" s="69"/>
      <c r="C60" s="69"/>
      <c r="D60" s="69"/>
      <c r="E60" s="70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49"/>
    </row>
    <row r="61" spans="1:18" s="27" customFormat="1" ht="20.100000000000001" customHeight="1" x14ac:dyDescent="0.2">
      <c r="A61" s="91"/>
      <c r="B61" s="72"/>
      <c r="C61" s="153" t="s">
        <v>34</v>
      </c>
      <c r="D61" s="154"/>
      <c r="E61" s="73"/>
      <c r="F61" s="87">
        <f t="shared" ref="F61:F66" si="22">SUM(G61:R61)</f>
        <v>14056331</v>
      </c>
      <c r="G61" s="58">
        <f>G4+G31</f>
        <v>957294</v>
      </c>
      <c r="H61" s="58">
        <f t="shared" ref="H61:R61" si="23">H4+H31</f>
        <v>1002962</v>
      </c>
      <c r="I61" s="58">
        <f t="shared" si="23"/>
        <v>1118745</v>
      </c>
      <c r="J61" s="58">
        <f t="shared" si="23"/>
        <v>1203841</v>
      </c>
      <c r="K61" s="58">
        <f t="shared" si="23"/>
        <v>1187624</v>
      </c>
      <c r="L61" s="58">
        <f t="shared" si="23"/>
        <v>1134818</v>
      </c>
      <c r="M61" s="58">
        <f t="shared" si="23"/>
        <v>1074409</v>
      </c>
      <c r="N61" s="58">
        <f t="shared" si="23"/>
        <v>1087632</v>
      </c>
      <c r="O61" s="58">
        <f t="shared" si="23"/>
        <v>1260243</v>
      </c>
      <c r="P61" s="58">
        <f t="shared" si="23"/>
        <v>1446795</v>
      </c>
      <c r="Q61" s="58">
        <f t="shared" si="23"/>
        <v>1310428</v>
      </c>
      <c r="R61" s="88">
        <f t="shared" si="23"/>
        <v>1271540</v>
      </c>
    </row>
    <row r="62" spans="1:18" s="27" customFormat="1" ht="20.100000000000001" customHeight="1" x14ac:dyDescent="0.2">
      <c r="A62" s="92"/>
      <c r="B62" s="29"/>
      <c r="C62" s="135"/>
      <c r="D62" s="135"/>
      <c r="E62" s="30"/>
      <c r="F62" s="78">
        <f t="shared" si="22"/>
        <v>16163505662</v>
      </c>
      <c r="G62" s="31">
        <f t="shared" ref="G62:R62" si="24">G5+G32</f>
        <v>1252164287</v>
      </c>
      <c r="H62" s="31">
        <f t="shared" si="24"/>
        <v>1223852231</v>
      </c>
      <c r="I62" s="31">
        <f t="shared" si="24"/>
        <v>1336708798</v>
      </c>
      <c r="J62" s="31">
        <f t="shared" si="24"/>
        <v>1284163282</v>
      </c>
      <c r="K62" s="31">
        <f t="shared" si="24"/>
        <v>1262329555</v>
      </c>
      <c r="L62" s="31">
        <f t="shared" si="24"/>
        <v>1203093073</v>
      </c>
      <c r="M62" s="31">
        <f t="shared" si="24"/>
        <v>1246771822</v>
      </c>
      <c r="N62" s="31">
        <f t="shared" si="24"/>
        <v>1286703225</v>
      </c>
      <c r="O62" s="31">
        <f t="shared" si="24"/>
        <v>1312428478</v>
      </c>
      <c r="P62" s="31">
        <f t="shared" si="24"/>
        <v>1467968745</v>
      </c>
      <c r="Q62" s="31">
        <f t="shared" si="24"/>
        <v>1452637068</v>
      </c>
      <c r="R62" s="79">
        <f t="shared" si="24"/>
        <v>1834685098</v>
      </c>
    </row>
    <row r="63" spans="1:18" s="27" customFormat="1" ht="20.100000000000001" customHeight="1" x14ac:dyDescent="0.2">
      <c r="A63" s="92"/>
      <c r="B63" s="29"/>
      <c r="C63" s="32"/>
      <c r="D63" s="124" t="s">
        <v>35</v>
      </c>
      <c r="E63" s="125"/>
      <c r="F63" s="78">
        <f t="shared" si="22"/>
        <v>12630043</v>
      </c>
      <c r="G63" s="33">
        <f t="shared" ref="G63:R63" si="25">G6+G33</f>
        <v>839867</v>
      </c>
      <c r="H63" s="33">
        <f t="shared" si="25"/>
        <v>870530</v>
      </c>
      <c r="I63" s="33">
        <f t="shared" si="25"/>
        <v>978855</v>
      </c>
      <c r="J63" s="33">
        <f t="shared" si="25"/>
        <v>1078839</v>
      </c>
      <c r="K63" s="33">
        <f t="shared" si="25"/>
        <v>1067174</v>
      </c>
      <c r="L63" s="33">
        <f t="shared" si="25"/>
        <v>1021999</v>
      </c>
      <c r="M63" s="33">
        <f t="shared" si="25"/>
        <v>944951</v>
      </c>
      <c r="N63" s="33">
        <f t="shared" si="25"/>
        <v>979404</v>
      </c>
      <c r="O63" s="33">
        <f t="shared" si="25"/>
        <v>1168886</v>
      </c>
      <c r="P63" s="33">
        <f t="shared" si="25"/>
        <v>1352276</v>
      </c>
      <c r="Q63" s="33">
        <f t="shared" si="25"/>
        <v>1197733</v>
      </c>
      <c r="R63" s="61">
        <f t="shared" si="25"/>
        <v>1129529</v>
      </c>
    </row>
    <row r="64" spans="1:18" s="27" customFormat="1" ht="19.5" customHeight="1" x14ac:dyDescent="0.2">
      <c r="A64" s="92"/>
      <c r="B64" s="29"/>
      <c r="C64" s="32"/>
      <c r="D64" s="126"/>
      <c r="E64" s="125"/>
      <c r="F64" s="78">
        <f t="shared" si="22"/>
        <v>13733522332</v>
      </c>
      <c r="G64" s="33">
        <f t="shared" ref="G64:R64" si="26">G7+G34</f>
        <v>1054057036</v>
      </c>
      <c r="H64" s="33">
        <f t="shared" si="26"/>
        <v>1020473732</v>
      </c>
      <c r="I64" s="33">
        <f t="shared" si="26"/>
        <v>1114273125</v>
      </c>
      <c r="J64" s="33">
        <f t="shared" si="26"/>
        <v>1091034489</v>
      </c>
      <c r="K64" s="33">
        <f t="shared" si="26"/>
        <v>1070500111</v>
      </c>
      <c r="L64" s="33">
        <f t="shared" si="26"/>
        <v>1016964196</v>
      </c>
      <c r="M64" s="33">
        <f t="shared" si="26"/>
        <v>1024953821</v>
      </c>
      <c r="N64" s="33">
        <f t="shared" si="26"/>
        <v>1100298815</v>
      </c>
      <c r="O64" s="33">
        <f t="shared" si="26"/>
        <v>1155358769</v>
      </c>
      <c r="P64" s="33">
        <f t="shared" si="26"/>
        <v>1299527544</v>
      </c>
      <c r="Q64" s="33">
        <f t="shared" si="26"/>
        <v>1245815491</v>
      </c>
      <c r="R64" s="61">
        <f t="shared" si="26"/>
        <v>1540265203</v>
      </c>
    </row>
    <row r="65" spans="1:18" s="27" customFormat="1" ht="19.5" customHeight="1" x14ac:dyDescent="0.2">
      <c r="A65" s="92"/>
      <c r="B65" s="29"/>
      <c r="C65" s="32"/>
      <c r="D65" s="124" t="s">
        <v>36</v>
      </c>
      <c r="E65" s="125"/>
      <c r="F65" s="78">
        <f t="shared" si="22"/>
        <v>1262835</v>
      </c>
      <c r="G65" s="33">
        <f t="shared" ref="G65:R65" si="27">G8+G35</f>
        <v>106401</v>
      </c>
      <c r="H65" s="33">
        <f t="shared" si="27"/>
        <v>120403</v>
      </c>
      <c r="I65" s="33">
        <f t="shared" si="27"/>
        <v>129262</v>
      </c>
      <c r="J65" s="33">
        <f t="shared" si="27"/>
        <v>113462</v>
      </c>
      <c r="K65" s="33">
        <f t="shared" si="27"/>
        <v>108803</v>
      </c>
      <c r="L65" s="33">
        <f t="shared" si="27"/>
        <v>97549</v>
      </c>
      <c r="M65" s="33">
        <f t="shared" si="27"/>
        <v>105999</v>
      </c>
      <c r="N65" s="33">
        <f t="shared" si="27"/>
        <v>90888</v>
      </c>
      <c r="O65" s="33">
        <f t="shared" si="27"/>
        <v>77767</v>
      </c>
      <c r="P65" s="33">
        <f t="shared" si="27"/>
        <v>81099</v>
      </c>
      <c r="Q65" s="33">
        <f t="shared" si="27"/>
        <v>102964</v>
      </c>
      <c r="R65" s="61">
        <f t="shared" si="27"/>
        <v>128238</v>
      </c>
    </row>
    <row r="66" spans="1:18" s="27" customFormat="1" ht="19.5" customHeight="1" x14ac:dyDescent="0.2">
      <c r="A66" s="92"/>
      <c r="B66" s="29"/>
      <c r="C66" s="32"/>
      <c r="D66" s="126"/>
      <c r="E66" s="125"/>
      <c r="F66" s="78">
        <f t="shared" si="22"/>
        <v>2050824199</v>
      </c>
      <c r="G66" s="33">
        <f t="shared" ref="G66:R66" si="28">G9+G36</f>
        <v>176780539</v>
      </c>
      <c r="H66" s="33">
        <f t="shared" si="28"/>
        <v>181796806</v>
      </c>
      <c r="I66" s="33">
        <f t="shared" si="28"/>
        <v>202249710</v>
      </c>
      <c r="J66" s="33">
        <f t="shared" si="28"/>
        <v>168808313</v>
      </c>
      <c r="K66" s="33">
        <f t="shared" si="28"/>
        <v>160774834</v>
      </c>
      <c r="L66" s="33">
        <f t="shared" si="28"/>
        <v>144693561</v>
      </c>
      <c r="M66" s="33">
        <f t="shared" si="28"/>
        <v>153120575</v>
      </c>
      <c r="N66" s="33">
        <f t="shared" si="28"/>
        <v>148066998</v>
      </c>
      <c r="O66" s="33">
        <f t="shared" si="28"/>
        <v>130754467</v>
      </c>
      <c r="P66" s="33">
        <f t="shared" si="28"/>
        <v>140846363</v>
      </c>
      <c r="Q66" s="33">
        <f t="shared" si="28"/>
        <v>189517575</v>
      </c>
      <c r="R66" s="61">
        <f t="shared" si="28"/>
        <v>253414458</v>
      </c>
    </row>
    <row r="67" spans="1:18" s="27" customFormat="1" ht="20.100000000000001" customHeight="1" x14ac:dyDescent="0.2">
      <c r="A67" s="121" t="s">
        <v>58</v>
      </c>
      <c r="B67" s="34"/>
      <c r="C67" s="31"/>
      <c r="D67" s="124" t="s">
        <v>50</v>
      </c>
      <c r="E67" s="125"/>
      <c r="F67" s="78">
        <f t="shared" ref="F67:F74" si="29">SUM(G67:R67)</f>
        <v>158073</v>
      </c>
      <c r="G67" s="33">
        <f t="shared" ref="G67:R67" si="30">G10+G37</f>
        <v>10690</v>
      </c>
      <c r="H67" s="33">
        <f t="shared" si="30"/>
        <v>11627</v>
      </c>
      <c r="I67" s="33">
        <f t="shared" si="30"/>
        <v>10195</v>
      </c>
      <c r="J67" s="33">
        <f t="shared" si="30"/>
        <v>10852</v>
      </c>
      <c r="K67" s="33">
        <f t="shared" si="30"/>
        <v>10938</v>
      </c>
      <c r="L67" s="33">
        <f t="shared" si="30"/>
        <v>14458</v>
      </c>
      <c r="M67" s="33">
        <f t="shared" si="30"/>
        <v>23096</v>
      </c>
      <c r="N67" s="33">
        <f t="shared" si="30"/>
        <v>17039</v>
      </c>
      <c r="O67" s="33">
        <f t="shared" si="30"/>
        <v>13376</v>
      </c>
      <c r="P67" s="33">
        <f t="shared" si="30"/>
        <v>13074</v>
      </c>
      <c r="Q67" s="33">
        <f t="shared" si="30"/>
        <v>9400</v>
      </c>
      <c r="R67" s="61">
        <f t="shared" si="30"/>
        <v>13328</v>
      </c>
    </row>
    <row r="68" spans="1:18" s="27" customFormat="1" ht="20.100000000000001" customHeight="1" x14ac:dyDescent="0.2">
      <c r="A68" s="121"/>
      <c r="B68" s="35"/>
      <c r="C68" s="31"/>
      <c r="D68" s="126"/>
      <c r="E68" s="125"/>
      <c r="F68" s="78">
        <f t="shared" si="29"/>
        <v>364217685</v>
      </c>
      <c r="G68" s="33">
        <f t="shared" ref="G68:R68" si="31">G11+G38</f>
        <v>20484215</v>
      </c>
      <c r="H68" s="33">
        <f t="shared" si="31"/>
        <v>20433804</v>
      </c>
      <c r="I68" s="33">
        <f t="shared" si="31"/>
        <v>18942731</v>
      </c>
      <c r="J68" s="33">
        <f t="shared" si="31"/>
        <v>22531223</v>
      </c>
      <c r="K68" s="33">
        <f t="shared" si="31"/>
        <v>29121264</v>
      </c>
      <c r="L68" s="33">
        <f t="shared" si="31"/>
        <v>39397112</v>
      </c>
      <c r="M68" s="33">
        <f t="shared" si="31"/>
        <v>67762524</v>
      </c>
      <c r="N68" s="33">
        <f t="shared" si="31"/>
        <v>37441433</v>
      </c>
      <c r="O68" s="33">
        <f t="shared" si="31"/>
        <v>25647792</v>
      </c>
      <c r="P68" s="33">
        <f t="shared" si="31"/>
        <v>26513671</v>
      </c>
      <c r="Q68" s="33">
        <f t="shared" si="31"/>
        <v>16320592</v>
      </c>
      <c r="R68" s="61">
        <f t="shared" si="31"/>
        <v>39621324</v>
      </c>
    </row>
    <row r="69" spans="1:18" s="27" customFormat="1" ht="20.100000000000001" customHeight="1" x14ac:dyDescent="0.2">
      <c r="A69" s="121"/>
      <c r="B69" s="34"/>
      <c r="C69" s="31"/>
      <c r="D69" s="124" t="s">
        <v>38</v>
      </c>
      <c r="E69" s="129"/>
      <c r="F69" s="78">
        <f t="shared" si="29"/>
        <v>5380</v>
      </c>
      <c r="G69" s="33">
        <f t="shared" ref="G69:R69" si="32">G12+G39</f>
        <v>336</v>
      </c>
      <c r="H69" s="33">
        <f t="shared" si="32"/>
        <v>402</v>
      </c>
      <c r="I69" s="33">
        <f t="shared" si="32"/>
        <v>433</v>
      </c>
      <c r="J69" s="33">
        <f t="shared" si="32"/>
        <v>688</v>
      </c>
      <c r="K69" s="33">
        <f t="shared" si="32"/>
        <v>709</v>
      </c>
      <c r="L69" s="33">
        <f t="shared" si="32"/>
        <v>812</v>
      </c>
      <c r="M69" s="33">
        <f t="shared" si="32"/>
        <v>363</v>
      </c>
      <c r="N69" s="33">
        <f t="shared" si="32"/>
        <v>301</v>
      </c>
      <c r="O69" s="33">
        <f t="shared" si="32"/>
        <v>214</v>
      </c>
      <c r="P69" s="33">
        <f t="shared" si="32"/>
        <v>346</v>
      </c>
      <c r="Q69" s="33">
        <f t="shared" si="32"/>
        <v>331</v>
      </c>
      <c r="R69" s="61">
        <f t="shared" si="32"/>
        <v>445</v>
      </c>
    </row>
    <row r="70" spans="1:18" s="27" customFormat="1" ht="20.100000000000001" customHeight="1" x14ac:dyDescent="0.2">
      <c r="A70" s="121"/>
      <c r="B70" s="36"/>
      <c r="C70" s="37"/>
      <c r="D70" s="132"/>
      <c r="E70" s="133"/>
      <c r="F70" s="80">
        <f t="shared" si="29"/>
        <v>14941446</v>
      </c>
      <c r="G70" s="38">
        <f t="shared" ref="G70:R70" si="33">G13+G40</f>
        <v>842497</v>
      </c>
      <c r="H70" s="38">
        <f t="shared" si="33"/>
        <v>1147889</v>
      </c>
      <c r="I70" s="38">
        <f t="shared" si="33"/>
        <v>1243232</v>
      </c>
      <c r="J70" s="38">
        <f t="shared" si="33"/>
        <v>1789257</v>
      </c>
      <c r="K70" s="38">
        <f t="shared" si="33"/>
        <v>1933346</v>
      </c>
      <c r="L70" s="38">
        <f t="shared" si="33"/>
        <v>2038204</v>
      </c>
      <c r="M70" s="38">
        <f t="shared" si="33"/>
        <v>934902</v>
      </c>
      <c r="N70" s="38">
        <f t="shared" si="33"/>
        <v>895979</v>
      </c>
      <c r="O70" s="38">
        <f t="shared" si="33"/>
        <v>667450</v>
      </c>
      <c r="P70" s="38">
        <f t="shared" si="33"/>
        <v>1081167</v>
      </c>
      <c r="Q70" s="38">
        <f t="shared" si="33"/>
        <v>983410</v>
      </c>
      <c r="R70" s="62">
        <f t="shared" si="33"/>
        <v>1384113</v>
      </c>
    </row>
    <row r="71" spans="1:18" s="27" customFormat="1" ht="20.100000000000001" customHeight="1" x14ac:dyDescent="0.2">
      <c r="A71" s="121"/>
      <c r="B71" s="35"/>
      <c r="C71" s="127" t="s">
        <v>51</v>
      </c>
      <c r="D71" s="127"/>
      <c r="E71" s="28"/>
      <c r="F71" s="81">
        <f t="shared" si="29"/>
        <v>2064606</v>
      </c>
      <c r="G71" s="82">
        <f t="shared" ref="G71:R71" si="34">G14+G41</f>
        <v>174791</v>
      </c>
      <c r="H71" s="82">
        <f t="shared" si="34"/>
        <v>147572</v>
      </c>
      <c r="I71" s="82">
        <f t="shared" si="34"/>
        <v>166855</v>
      </c>
      <c r="J71" s="82">
        <f t="shared" si="34"/>
        <v>169809</v>
      </c>
      <c r="K71" s="82">
        <f t="shared" si="34"/>
        <v>147630</v>
      </c>
      <c r="L71" s="82">
        <f t="shared" si="34"/>
        <v>153197</v>
      </c>
      <c r="M71" s="82">
        <f t="shared" si="34"/>
        <v>156481</v>
      </c>
      <c r="N71" s="82">
        <f t="shared" si="34"/>
        <v>170841</v>
      </c>
      <c r="O71" s="82">
        <f t="shared" si="34"/>
        <v>188207</v>
      </c>
      <c r="P71" s="82">
        <f t="shared" si="34"/>
        <v>153883</v>
      </c>
      <c r="Q71" s="82">
        <f t="shared" si="34"/>
        <v>173243</v>
      </c>
      <c r="R71" s="83">
        <f t="shared" si="34"/>
        <v>262097</v>
      </c>
    </row>
    <row r="72" spans="1:18" s="27" customFormat="1" ht="20.100000000000001" customHeight="1" x14ac:dyDescent="0.2">
      <c r="A72" s="121"/>
      <c r="B72" s="35"/>
      <c r="C72" s="128"/>
      <c r="D72" s="128"/>
      <c r="E72" s="30"/>
      <c r="F72" s="78">
        <f t="shared" si="29"/>
        <v>3314122437</v>
      </c>
      <c r="G72" s="31">
        <f t="shared" ref="G72:R72" si="35">G15+G42</f>
        <v>224442748</v>
      </c>
      <c r="H72" s="31">
        <f t="shared" si="35"/>
        <v>204742580</v>
      </c>
      <c r="I72" s="31">
        <f t="shared" si="35"/>
        <v>234760308</v>
      </c>
      <c r="J72" s="31">
        <f t="shared" si="35"/>
        <v>251593748</v>
      </c>
      <c r="K72" s="31">
        <f t="shared" si="35"/>
        <v>208936847</v>
      </c>
      <c r="L72" s="31">
        <f t="shared" si="35"/>
        <v>228400371</v>
      </c>
      <c r="M72" s="31">
        <f t="shared" si="35"/>
        <v>236175254</v>
      </c>
      <c r="N72" s="31">
        <f t="shared" si="35"/>
        <v>266876704</v>
      </c>
      <c r="O72" s="31">
        <f t="shared" si="35"/>
        <v>293117489</v>
      </c>
      <c r="P72" s="31">
        <f t="shared" si="35"/>
        <v>227711666</v>
      </c>
      <c r="Q72" s="31">
        <f t="shared" si="35"/>
        <v>302405714</v>
      </c>
      <c r="R72" s="79">
        <f t="shared" si="35"/>
        <v>634959008</v>
      </c>
    </row>
    <row r="73" spans="1:18" s="27" customFormat="1" ht="20.100000000000001" customHeight="1" x14ac:dyDescent="0.2">
      <c r="A73" s="121"/>
      <c r="B73" s="35"/>
      <c r="C73" s="32"/>
      <c r="D73" s="124" t="s">
        <v>40</v>
      </c>
      <c r="E73" s="129"/>
      <c r="F73" s="78">
        <f t="shared" si="29"/>
        <v>1961489</v>
      </c>
      <c r="G73" s="33">
        <f t="shared" ref="G73:R73" si="36">G16+G43</f>
        <v>164099</v>
      </c>
      <c r="H73" s="33">
        <f t="shared" si="36"/>
        <v>142843</v>
      </c>
      <c r="I73" s="33">
        <f t="shared" si="36"/>
        <v>160045</v>
      </c>
      <c r="J73" s="33">
        <f t="shared" si="36"/>
        <v>158091</v>
      </c>
      <c r="K73" s="33">
        <f t="shared" si="36"/>
        <v>143909</v>
      </c>
      <c r="L73" s="33">
        <f t="shared" si="36"/>
        <v>142895</v>
      </c>
      <c r="M73" s="33">
        <f t="shared" si="36"/>
        <v>148364</v>
      </c>
      <c r="N73" s="33">
        <f t="shared" si="36"/>
        <v>159049</v>
      </c>
      <c r="O73" s="33">
        <f t="shared" si="36"/>
        <v>167940</v>
      </c>
      <c r="P73" s="33">
        <f t="shared" si="36"/>
        <v>151220</v>
      </c>
      <c r="Q73" s="33">
        <f t="shared" si="36"/>
        <v>164814</v>
      </c>
      <c r="R73" s="61">
        <f t="shared" si="36"/>
        <v>258220</v>
      </c>
    </row>
    <row r="74" spans="1:18" s="27" customFormat="1" ht="19.5" customHeight="1" x14ac:dyDescent="0.2">
      <c r="A74" s="121"/>
      <c r="B74" s="35"/>
      <c r="C74" s="32"/>
      <c r="D74" s="124"/>
      <c r="E74" s="129"/>
      <c r="F74" s="78">
        <f t="shared" si="29"/>
        <v>3032974162</v>
      </c>
      <c r="G74" s="33">
        <f t="shared" ref="G74:R74" si="37">G17+G44</f>
        <v>197112256</v>
      </c>
      <c r="H74" s="33">
        <f t="shared" si="37"/>
        <v>192615370</v>
      </c>
      <c r="I74" s="33">
        <f t="shared" si="37"/>
        <v>218206445</v>
      </c>
      <c r="J74" s="33">
        <f t="shared" si="37"/>
        <v>220596947</v>
      </c>
      <c r="K74" s="33">
        <f t="shared" si="37"/>
        <v>198214647</v>
      </c>
      <c r="L74" s="33">
        <f t="shared" si="37"/>
        <v>200936934</v>
      </c>
      <c r="M74" s="33">
        <f t="shared" si="37"/>
        <v>214905824</v>
      </c>
      <c r="N74" s="33">
        <f t="shared" si="37"/>
        <v>232618535</v>
      </c>
      <c r="O74" s="33">
        <f t="shared" si="37"/>
        <v>237646883</v>
      </c>
      <c r="P74" s="33">
        <f t="shared" si="37"/>
        <v>220066777</v>
      </c>
      <c r="Q74" s="33">
        <f t="shared" si="37"/>
        <v>276863656</v>
      </c>
      <c r="R74" s="61">
        <f t="shared" si="37"/>
        <v>623189888</v>
      </c>
    </row>
    <row r="75" spans="1:18" s="27" customFormat="1" ht="19.5" customHeight="1" x14ac:dyDescent="0.2">
      <c r="A75" s="121"/>
      <c r="B75" s="35"/>
      <c r="C75" s="32"/>
      <c r="D75" s="124" t="s">
        <v>41</v>
      </c>
      <c r="E75" s="129"/>
      <c r="F75" s="78">
        <f>SUM(G75:R75)</f>
        <v>98555</v>
      </c>
      <c r="G75" s="33">
        <f t="shared" ref="G75:R75" si="38">G18+G45</f>
        <v>10345</v>
      </c>
      <c r="H75" s="33">
        <f t="shared" si="38"/>
        <v>4294</v>
      </c>
      <c r="I75" s="33">
        <f t="shared" si="38"/>
        <v>6322</v>
      </c>
      <c r="J75" s="33">
        <f t="shared" si="38"/>
        <v>11339</v>
      </c>
      <c r="K75" s="33">
        <f t="shared" si="38"/>
        <v>3434</v>
      </c>
      <c r="L75" s="33">
        <f t="shared" si="38"/>
        <v>9969</v>
      </c>
      <c r="M75" s="33">
        <f t="shared" si="38"/>
        <v>7340</v>
      </c>
      <c r="N75" s="33">
        <f t="shared" si="38"/>
        <v>11528</v>
      </c>
      <c r="O75" s="33">
        <f t="shared" si="38"/>
        <v>19970</v>
      </c>
      <c r="P75" s="33">
        <f t="shared" si="38"/>
        <v>2394</v>
      </c>
      <c r="Q75" s="33">
        <f t="shared" si="38"/>
        <v>8121</v>
      </c>
      <c r="R75" s="61">
        <f t="shared" si="38"/>
        <v>3499</v>
      </c>
    </row>
    <row r="76" spans="1:18" s="27" customFormat="1" ht="19.5" customHeight="1" x14ac:dyDescent="0.2">
      <c r="A76" s="121"/>
      <c r="B76" s="35"/>
      <c r="C76" s="32"/>
      <c r="D76" s="124"/>
      <c r="E76" s="129"/>
      <c r="F76" s="78">
        <f>SUM(G76:R76)</f>
        <v>269437925</v>
      </c>
      <c r="G76" s="33">
        <f t="shared" ref="G76:R76" si="39">G19+G46</f>
        <v>26346870</v>
      </c>
      <c r="H76" s="33">
        <f t="shared" si="39"/>
        <v>11028440</v>
      </c>
      <c r="I76" s="33">
        <f t="shared" si="39"/>
        <v>15415661</v>
      </c>
      <c r="J76" s="33">
        <f t="shared" si="39"/>
        <v>29915365</v>
      </c>
      <c r="K76" s="33">
        <f t="shared" si="39"/>
        <v>9847832</v>
      </c>
      <c r="L76" s="33">
        <f t="shared" si="39"/>
        <v>26462077</v>
      </c>
      <c r="M76" s="33">
        <f t="shared" si="39"/>
        <v>20356069</v>
      </c>
      <c r="N76" s="33">
        <f t="shared" si="39"/>
        <v>33488372</v>
      </c>
      <c r="O76" s="33">
        <f t="shared" si="39"/>
        <v>54538296</v>
      </c>
      <c r="P76" s="33">
        <f t="shared" si="39"/>
        <v>6751059</v>
      </c>
      <c r="Q76" s="33">
        <f t="shared" si="39"/>
        <v>24692238</v>
      </c>
      <c r="R76" s="61">
        <f t="shared" si="39"/>
        <v>10595646</v>
      </c>
    </row>
    <row r="77" spans="1:18" s="27" customFormat="1" ht="19.5" customHeight="1" x14ac:dyDescent="0.2">
      <c r="A77" s="121"/>
      <c r="B77" s="35"/>
      <c r="C77" s="32"/>
      <c r="D77" s="130" t="s">
        <v>42</v>
      </c>
      <c r="E77" s="131"/>
      <c r="F77" s="78">
        <f>SUM(G77:R77)</f>
        <v>513</v>
      </c>
      <c r="G77" s="33">
        <f>G47</f>
        <v>0</v>
      </c>
      <c r="H77" s="33">
        <f t="shared" ref="H77:R77" si="40">H47</f>
        <v>10</v>
      </c>
      <c r="I77" s="33">
        <f t="shared" si="40"/>
        <v>0</v>
      </c>
      <c r="J77" s="33">
        <f t="shared" si="40"/>
        <v>7</v>
      </c>
      <c r="K77" s="33">
        <f t="shared" si="40"/>
        <v>0</v>
      </c>
      <c r="L77" s="33">
        <f t="shared" si="40"/>
        <v>0</v>
      </c>
      <c r="M77" s="33">
        <f t="shared" si="40"/>
        <v>490</v>
      </c>
      <c r="N77" s="33">
        <f t="shared" si="40"/>
        <v>6</v>
      </c>
      <c r="O77" s="33">
        <f t="shared" si="40"/>
        <v>0</v>
      </c>
      <c r="P77" s="33">
        <f t="shared" si="40"/>
        <v>0</v>
      </c>
      <c r="Q77" s="33">
        <f t="shared" si="40"/>
        <v>0</v>
      </c>
      <c r="R77" s="61">
        <f t="shared" si="40"/>
        <v>0</v>
      </c>
    </row>
    <row r="78" spans="1:18" s="27" customFormat="1" ht="19.5" customHeight="1" x14ac:dyDescent="0.2">
      <c r="A78" s="121"/>
      <c r="B78" s="35"/>
      <c r="C78" s="32"/>
      <c r="D78" s="130"/>
      <c r="E78" s="131"/>
      <c r="F78" s="78">
        <f>SUM(G78:R78)</f>
        <v>214380</v>
      </c>
      <c r="G78" s="33">
        <f t="shared" ref="G78:R78" si="41">G48</f>
        <v>0</v>
      </c>
      <c r="H78" s="33">
        <f t="shared" si="41"/>
        <v>4320</v>
      </c>
      <c r="I78" s="33">
        <f t="shared" si="41"/>
        <v>0</v>
      </c>
      <c r="J78" s="33">
        <f t="shared" si="41"/>
        <v>6480</v>
      </c>
      <c r="K78" s="33">
        <f t="shared" si="41"/>
        <v>0</v>
      </c>
      <c r="L78" s="33">
        <f t="shared" si="41"/>
        <v>0</v>
      </c>
      <c r="M78" s="33">
        <f t="shared" si="41"/>
        <v>185220</v>
      </c>
      <c r="N78" s="33">
        <f t="shared" si="41"/>
        <v>18360</v>
      </c>
      <c r="O78" s="33">
        <f t="shared" si="41"/>
        <v>0</v>
      </c>
      <c r="P78" s="33">
        <f t="shared" si="41"/>
        <v>0</v>
      </c>
      <c r="Q78" s="33">
        <f t="shared" si="41"/>
        <v>0</v>
      </c>
      <c r="R78" s="61">
        <f t="shared" si="41"/>
        <v>0</v>
      </c>
    </row>
    <row r="79" spans="1:18" s="27" customFormat="1" ht="20.100000000000001" customHeight="1" x14ac:dyDescent="0.2">
      <c r="A79" s="121"/>
      <c r="B79" s="35"/>
      <c r="C79" s="31"/>
      <c r="D79" s="124" t="s">
        <v>43</v>
      </c>
      <c r="E79" s="129"/>
      <c r="F79" s="78">
        <f t="shared" ref="F79:F86" si="42">SUM(G79:R79)</f>
        <v>4049</v>
      </c>
      <c r="G79" s="33">
        <f>G22+G49</f>
        <v>347</v>
      </c>
      <c r="H79" s="33">
        <f t="shared" ref="H79:R79" si="43">H22+H49</f>
        <v>425</v>
      </c>
      <c r="I79" s="33">
        <f t="shared" si="43"/>
        <v>488</v>
      </c>
      <c r="J79" s="33">
        <f t="shared" si="43"/>
        <v>372</v>
      </c>
      <c r="K79" s="33">
        <f t="shared" si="43"/>
        <v>287</v>
      </c>
      <c r="L79" s="33">
        <f t="shared" si="43"/>
        <v>333</v>
      </c>
      <c r="M79" s="33">
        <f t="shared" si="43"/>
        <v>287</v>
      </c>
      <c r="N79" s="33">
        <f t="shared" si="43"/>
        <v>258</v>
      </c>
      <c r="O79" s="33">
        <f t="shared" si="43"/>
        <v>297</v>
      </c>
      <c r="P79" s="33">
        <f t="shared" si="43"/>
        <v>269</v>
      </c>
      <c r="Q79" s="33">
        <f t="shared" si="43"/>
        <v>308</v>
      </c>
      <c r="R79" s="61">
        <f t="shared" si="43"/>
        <v>378</v>
      </c>
    </row>
    <row r="80" spans="1:18" s="27" customFormat="1" ht="20.100000000000001" customHeight="1" x14ac:dyDescent="0.2">
      <c r="A80" s="121"/>
      <c r="B80" s="35"/>
      <c r="C80" s="37"/>
      <c r="D80" s="132"/>
      <c r="E80" s="133"/>
      <c r="F80" s="80">
        <f t="shared" si="42"/>
        <v>11495970</v>
      </c>
      <c r="G80" s="38">
        <f t="shared" ref="G80:R80" si="44">G23+G50</f>
        <v>983622</v>
      </c>
      <c r="H80" s="38">
        <f t="shared" si="44"/>
        <v>1094450</v>
      </c>
      <c r="I80" s="38">
        <f t="shared" si="44"/>
        <v>1138202</v>
      </c>
      <c r="J80" s="38">
        <f t="shared" si="44"/>
        <v>1074956</v>
      </c>
      <c r="K80" s="38">
        <f t="shared" si="44"/>
        <v>874368</v>
      </c>
      <c r="L80" s="38">
        <f t="shared" si="44"/>
        <v>1001360</v>
      </c>
      <c r="M80" s="38">
        <f t="shared" si="44"/>
        <v>728141</v>
      </c>
      <c r="N80" s="38">
        <f t="shared" si="44"/>
        <v>751437</v>
      </c>
      <c r="O80" s="38">
        <f t="shared" si="44"/>
        <v>932310</v>
      </c>
      <c r="P80" s="38">
        <f t="shared" si="44"/>
        <v>893830</v>
      </c>
      <c r="Q80" s="38">
        <f t="shared" si="44"/>
        <v>849820</v>
      </c>
      <c r="R80" s="62">
        <f t="shared" si="44"/>
        <v>1173474</v>
      </c>
    </row>
    <row r="81" spans="1:18" s="27" customFormat="1" ht="20.100000000000001" customHeight="1" x14ac:dyDescent="0.2">
      <c r="A81" s="92"/>
      <c r="B81" s="39"/>
      <c r="C81" s="127" t="s">
        <v>44</v>
      </c>
      <c r="D81" s="134"/>
      <c r="E81" s="28"/>
      <c r="F81" s="81">
        <f t="shared" si="42"/>
        <v>7574938</v>
      </c>
      <c r="G81" s="40">
        <f>G24+G51</f>
        <v>580729</v>
      </c>
      <c r="H81" s="40">
        <f t="shared" ref="H81:R81" si="45">H24+H51</f>
        <v>558727</v>
      </c>
      <c r="I81" s="40">
        <f t="shared" si="45"/>
        <v>575874</v>
      </c>
      <c r="J81" s="40">
        <f t="shared" si="45"/>
        <v>682661</v>
      </c>
      <c r="K81" s="40">
        <f t="shared" si="45"/>
        <v>571519</v>
      </c>
      <c r="L81" s="40">
        <f t="shared" si="45"/>
        <v>649964</v>
      </c>
      <c r="M81" s="40">
        <f t="shared" si="45"/>
        <v>645716</v>
      </c>
      <c r="N81" s="40">
        <f t="shared" si="45"/>
        <v>672025</v>
      </c>
      <c r="O81" s="40">
        <f t="shared" si="45"/>
        <v>598599</v>
      </c>
      <c r="P81" s="40">
        <f t="shared" si="45"/>
        <v>657176</v>
      </c>
      <c r="Q81" s="40">
        <f t="shared" si="45"/>
        <v>666693</v>
      </c>
      <c r="R81" s="63">
        <f t="shared" si="45"/>
        <v>715255</v>
      </c>
    </row>
    <row r="82" spans="1:18" s="27" customFormat="1" ht="20.100000000000001" customHeight="1" x14ac:dyDescent="0.2">
      <c r="A82" s="92"/>
      <c r="B82" s="41"/>
      <c r="C82" s="135"/>
      <c r="D82" s="135"/>
      <c r="E82" s="30"/>
      <c r="F82" s="78">
        <f t="shared" si="42"/>
        <v>10550305728</v>
      </c>
      <c r="G82" s="33">
        <f t="shared" ref="G82:R82" si="46">G25+G52</f>
        <v>675193471</v>
      </c>
      <c r="H82" s="33">
        <f t="shared" si="46"/>
        <v>711479083</v>
      </c>
      <c r="I82" s="33">
        <f t="shared" si="46"/>
        <v>760228096</v>
      </c>
      <c r="J82" s="33">
        <f t="shared" si="46"/>
        <v>964976839</v>
      </c>
      <c r="K82" s="33">
        <f t="shared" si="46"/>
        <v>792284514</v>
      </c>
      <c r="L82" s="33">
        <f t="shared" si="46"/>
        <v>913117214</v>
      </c>
      <c r="M82" s="33">
        <f t="shared" si="46"/>
        <v>963260338</v>
      </c>
      <c r="N82" s="33">
        <f t="shared" si="46"/>
        <v>910584728</v>
      </c>
      <c r="O82" s="33">
        <f t="shared" si="46"/>
        <v>786501925</v>
      </c>
      <c r="P82" s="33">
        <f t="shared" si="46"/>
        <v>885033076</v>
      </c>
      <c r="Q82" s="33">
        <f t="shared" si="46"/>
        <v>1016938622</v>
      </c>
      <c r="R82" s="61">
        <f t="shared" si="46"/>
        <v>1170707822</v>
      </c>
    </row>
    <row r="83" spans="1:18" s="27" customFormat="1" ht="20.100000000000001" customHeight="1" x14ac:dyDescent="0.2">
      <c r="A83" s="92"/>
      <c r="B83" s="29"/>
      <c r="C83" s="127" t="s">
        <v>45</v>
      </c>
      <c r="D83" s="134"/>
      <c r="E83" s="28"/>
      <c r="F83" s="81">
        <f t="shared" si="42"/>
        <v>2897415</v>
      </c>
      <c r="G83" s="40">
        <f t="shared" ref="G83:R83" si="47">G26+G53</f>
        <v>230490</v>
      </c>
      <c r="H83" s="40">
        <f t="shared" si="47"/>
        <v>223342</v>
      </c>
      <c r="I83" s="40">
        <f t="shared" si="47"/>
        <v>235494</v>
      </c>
      <c r="J83" s="40">
        <f t="shared" si="47"/>
        <v>242915</v>
      </c>
      <c r="K83" s="40">
        <f t="shared" si="47"/>
        <v>251132</v>
      </c>
      <c r="L83" s="40">
        <f t="shared" si="47"/>
        <v>245134</v>
      </c>
      <c r="M83" s="40">
        <f t="shared" si="47"/>
        <v>259059</v>
      </c>
      <c r="N83" s="40">
        <f t="shared" si="47"/>
        <v>258066</v>
      </c>
      <c r="O83" s="40">
        <f t="shared" si="47"/>
        <v>232430</v>
      </c>
      <c r="P83" s="40">
        <f t="shared" si="47"/>
        <v>230352</v>
      </c>
      <c r="Q83" s="40">
        <f t="shared" si="47"/>
        <v>236129</v>
      </c>
      <c r="R83" s="63">
        <f t="shared" si="47"/>
        <v>252872</v>
      </c>
    </row>
    <row r="84" spans="1:18" s="27" customFormat="1" ht="20.100000000000001" customHeight="1" x14ac:dyDescent="0.2">
      <c r="A84" s="92"/>
      <c r="B84" s="41"/>
      <c r="C84" s="135"/>
      <c r="D84" s="135"/>
      <c r="E84" s="30"/>
      <c r="F84" s="78">
        <f t="shared" si="42"/>
        <v>1774925295</v>
      </c>
      <c r="G84" s="33">
        <f t="shared" ref="G84:R84" si="48">G27+G54</f>
        <v>138816270</v>
      </c>
      <c r="H84" s="33">
        <f t="shared" si="48"/>
        <v>130850530</v>
      </c>
      <c r="I84" s="33">
        <f t="shared" si="48"/>
        <v>141738409</v>
      </c>
      <c r="J84" s="33">
        <f t="shared" si="48"/>
        <v>147097050</v>
      </c>
      <c r="K84" s="33">
        <f t="shared" si="48"/>
        <v>146814237</v>
      </c>
      <c r="L84" s="33">
        <f t="shared" si="48"/>
        <v>141876974</v>
      </c>
      <c r="M84" s="33">
        <f t="shared" si="48"/>
        <v>148865557</v>
      </c>
      <c r="N84" s="33">
        <f t="shared" si="48"/>
        <v>149987059</v>
      </c>
      <c r="O84" s="33">
        <f t="shared" si="48"/>
        <v>139580498</v>
      </c>
      <c r="P84" s="33">
        <f t="shared" si="48"/>
        <v>146885335</v>
      </c>
      <c r="Q84" s="33">
        <f t="shared" si="48"/>
        <v>155414458</v>
      </c>
      <c r="R84" s="61">
        <f t="shared" si="48"/>
        <v>186998918</v>
      </c>
    </row>
    <row r="85" spans="1:18" s="27" customFormat="1" ht="20.100000000000001" customHeight="1" x14ac:dyDescent="0.2">
      <c r="A85" s="89"/>
      <c r="B85" s="42"/>
      <c r="C85" s="142" t="s">
        <v>57</v>
      </c>
      <c r="D85" s="142"/>
      <c r="E85" s="143"/>
      <c r="F85" s="81">
        <f t="shared" si="42"/>
        <v>26593290</v>
      </c>
      <c r="G85" s="82">
        <f>G61+G71+G81+G83</f>
        <v>1943304</v>
      </c>
      <c r="H85" s="82">
        <f t="shared" ref="H85:R85" si="49">H61+H71+H81+H83</f>
        <v>1932603</v>
      </c>
      <c r="I85" s="82">
        <f t="shared" si="49"/>
        <v>2096968</v>
      </c>
      <c r="J85" s="82">
        <f t="shared" si="49"/>
        <v>2299226</v>
      </c>
      <c r="K85" s="82">
        <f t="shared" si="49"/>
        <v>2157905</v>
      </c>
      <c r="L85" s="82">
        <f t="shared" si="49"/>
        <v>2183113</v>
      </c>
      <c r="M85" s="82">
        <f t="shared" si="49"/>
        <v>2135665</v>
      </c>
      <c r="N85" s="82">
        <f t="shared" si="49"/>
        <v>2188564</v>
      </c>
      <c r="O85" s="82">
        <f t="shared" si="49"/>
        <v>2279479</v>
      </c>
      <c r="P85" s="82">
        <f t="shared" si="49"/>
        <v>2488206</v>
      </c>
      <c r="Q85" s="82">
        <f t="shared" si="49"/>
        <v>2386493</v>
      </c>
      <c r="R85" s="83">
        <f t="shared" si="49"/>
        <v>2501764</v>
      </c>
    </row>
    <row r="86" spans="1:18" s="27" customFormat="1" ht="20.100000000000001" customHeight="1" thickBot="1" x14ac:dyDescent="0.25">
      <c r="A86" s="90"/>
      <c r="B86" s="65"/>
      <c r="C86" s="144"/>
      <c r="D86" s="144"/>
      <c r="E86" s="145"/>
      <c r="F86" s="84">
        <f t="shared" si="42"/>
        <v>31802859122</v>
      </c>
      <c r="G86" s="85">
        <f t="shared" ref="G86:R86" si="50">G62+G72+G82+G84</f>
        <v>2290616776</v>
      </c>
      <c r="H86" s="85">
        <f t="shared" si="50"/>
        <v>2270924424</v>
      </c>
      <c r="I86" s="85">
        <f t="shared" si="50"/>
        <v>2473435611</v>
      </c>
      <c r="J86" s="85">
        <f t="shared" si="50"/>
        <v>2647830919</v>
      </c>
      <c r="K86" s="85">
        <f t="shared" si="50"/>
        <v>2410365153</v>
      </c>
      <c r="L86" s="85">
        <f t="shared" si="50"/>
        <v>2486487632</v>
      </c>
      <c r="M86" s="85">
        <f t="shared" si="50"/>
        <v>2595072971</v>
      </c>
      <c r="N86" s="85">
        <f t="shared" si="50"/>
        <v>2614151716</v>
      </c>
      <c r="O86" s="85">
        <f t="shared" si="50"/>
        <v>2531628390</v>
      </c>
      <c r="P86" s="85">
        <f t="shared" si="50"/>
        <v>2727598822</v>
      </c>
      <c r="Q86" s="85">
        <f t="shared" si="50"/>
        <v>2927395862</v>
      </c>
      <c r="R86" s="86">
        <f t="shared" si="50"/>
        <v>3827350846</v>
      </c>
    </row>
    <row r="87" spans="1:18" ht="15" customHeight="1" thickBot="1" x14ac:dyDescent="0.25"/>
    <row r="88" spans="1:18" s="27" customFormat="1" ht="20.100000000000001" customHeight="1" x14ac:dyDescent="0.2">
      <c r="A88" s="71"/>
      <c r="B88" s="72"/>
      <c r="C88" s="153" t="s">
        <v>47</v>
      </c>
      <c r="D88" s="154"/>
      <c r="E88" s="73"/>
      <c r="F88" s="87">
        <f t="shared" ref="F88:F93" si="51">SUM(G88:R88)</f>
        <v>1078391</v>
      </c>
      <c r="G88" s="58">
        <f>G90+G92+G94+G96</f>
        <v>75584</v>
      </c>
      <c r="H88" s="58">
        <f t="shared" ref="H88:R88" si="52">H90+H92+H94+H96</f>
        <v>64453</v>
      </c>
      <c r="I88" s="58">
        <f t="shared" si="52"/>
        <v>136240</v>
      </c>
      <c r="J88" s="58">
        <f t="shared" si="52"/>
        <v>62937</v>
      </c>
      <c r="K88" s="58">
        <f t="shared" si="52"/>
        <v>85518</v>
      </c>
      <c r="L88" s="58">
        <f t="shared" si="52"/>
        <v>75290</v>
      </c>
      <c r="M88" s="58">
        <f t="shared" si="52"/>
        <v>97734</v>
      </c>
      <c r="N88" s="58">
        <f t="shared" si="52"/>
        <v>98078</v>
      </c>
      <c r="O88" s="58">
        <f t="shared" si="52"/>
        <v>77755</v>
      </c>
      <c r="P88" s="58">
        <f t="shared" si="52"/>
        <v>83252</v>
      </c>
      <c r="Q88" s="58">
        <f t="shared" si="52"/>
        <v>83320</v>
      </c>
      <c r="R88" s="88">
        <f t="shared" si="52"/>
        <v>138230</v>
      </c>
    </row>
    <row r="89" spans="1:18" s="27" customFormat="1" ht="20.100000000000001" customHeight="1" x14ac:dyDescent="0.2">
      <c r="A89" s="60"/>
      <c r="B89" s="29"/>
      <c r="C89" s="135"/>
      <c r="D89" s="135"/>
      <c r="E89" s="30"/>
      <c r="F89" s="78">
        <f t="shared" si="51"/>
        <v>1287220680</v>
      </c>
      <c r="G89" s="31">
        <f t="shared" ref="G89:R89" si="53">G91+G93+G95+G97</f>
        <v>84985200</v>
      </c>
      <c r="H89" s="31">
        <f t="shared" si="53"/>
        <v>71193600</v>
      </c>
      <c r="I89" s="31">
        <f t="shared" si="53"/>
        <v>187093800</v>
      </c>
      <c r="J89" s="31">
        <f t="shared" si="53"/>
        <v>71319960</v>
      </c>
      <c r="K89" s="31">
        <f t="shared" si="53"/>
        <v>105008400</v>
      </c>
      <c r="L89" s="31">
        <f t="shared" si="53"/>
        <v>82020600</v>
      </c>
      <c r="M89" s="31">
        <f t="shared" si="53"/>
        <v>141519960</v>
      </c>
      <c r="N89" s="31">
        <f t="shared" si="53"/>
        <v>122263560</v>
      </c>
      <c r="O89" s="31">
        <f t="shared" si="53"/>
        <v>83762640</v>
      </c>
      <c r="P89" s="31">
        <f t="shared" si="53"/>
        <v>89617320</v>
      </c>
      <c r="Q89" s="31">
        <f t="shared" si="53"/>
        <v>90846360</v>
      </c>
      <c r="R89" s="79">
        <f t="shared" si="53"/>
        <v>157589280</v>
      </c>
    </row>
    <row r="90" spans="1:18" s="27" customFormat="1" ht="20.100000000000001" customHeight="1" x14ac:dyDescent="0.2">
      <c r="A90" s="60"/>
      <c r="B90" s="29"/>
      <c r="C90" s="32"/>
      <c r="D90" s="124" t="s">
        <v>35</v>
      </c>
      <c r="E90" s="125"/>
      <c r="F90" s="78">
        <f t="shared" si="51"/>
        <v>1011441</v>
      </c>
      <c r="G90" s="33">
        <v>75013</v>
      </c>
      <c r="H90" s="33">
        <v>63943</v>
      </c>
      <c r="I90" s="33">
        <v>117497</v>
      </c>
      <c r="J90" s="33">
        <v>61226</v>
      </c>
      <c r="K90" s="33">
        <v>79692</v>
      </c>
      <c r="L90" s="33">
        <v>74769</v>
      </c>
      <c r="M90" s="33">
        <v>80833</v>
      </c>
      <c r="N90" s="33">
        <v>90252</v>
      </c>
      <c r="O90" s="33">
        <v>75366</v>
      </c>
      <c r="P90" s="33">
        <v>81408</v>
      </c>
      <c r="Q90" s="33">
        <v>81707</v>
      </c>
      <c r="R90" s="61">
        <v>129735</v>
      </c>
    </row>
    <row r="91" spans="1:18" s="27" customFormat="1" ht="19.5" customHeight="1" x14ac:dyDescent="0.2">
      <c r="A91" s="60"/>
      <c r="B91" s="29"/>
      <c r="C91" s="32"/>
      <c r="D91" s="126"/>
      <c r="E91" s="125"/>
      <c r="F91" s="78">
        <f t="shared" si="51"/>
        <v>1095842520</v>
      </c>
      <c r="G91" s="33">
        <v>83370600</v>
      </c>
      <c r="H91" s="33">
        <v>69704280</v>
      </c>
      <c r="I91" s="33">
        <v>126961560</v>
      </c>
      <c r="J91" s="33">
        <v>66076560</v>
      </c>
      <c r="K91" s="33">
        <v>86328720</v>
      </c>
      <c r="L91" s="33">
        <v>80633880</v>
      </c>
      <c r="M91" s="33">
        <v>87261840</v>
      </c>
      <c r="N91" s="33">
        <v>97368480</v>
      </c>
      <c r="O91" s="33">
        <v>81345600</v>
      </c>
      <c r="P91" s="33">
        <v>87787800</v>
      </c>
      <c r="Q91" s="33">
        <v>88361280</v>
      </c>
      <c r="R91" s="61">
        <v>140641920</v>
      </c>
    </row>
    <row r="92" spans="1:18" s="27" customFormat="1" ht="19.5" customHeight="1" x14ac:dyDescent="0.2">
      <c r="A92" s="60"/>
      <c r="B92" s="29"/>
      <c r="C92" s="32"/>
      <c r="D92" s="124" t="s">
        <v>36</v>
      </c>
      <c r="E92" s="125"/>
      <c r="F92" s="78">
        <f t="shared" si="51"/>
        <v>10008</v>
      </c>
      <c r="G92" s="33">
        <v>0</v>
      </c>
      <c r="H92" s="33">
        <v>21</v>
      </c>
      <c r="I92" s="33">
        <v>60</v>
      </c>
      <c r="J92" s="33">
        <v>40</v>
      </c>
      <c r="K92" s="33">
        <v>172</v>
      </c>
      <c r="L92" s="33">
        <v>75</v>
      </c>
      <c r="M92" s="33">
        <v>0</v>
      </c>
      <c r="N92" s="33">
        <v>44</v>
      </c>
      <c r="O92" s="33">
        <v>2253</v>
      </c>
      <c r="P92" s="33">
        <v>1744</v>
      </c>
      <c r="Q92" s="33">
        <v>1146</v>
      </c>
      <c r="R92" s="61">
        <v>4453</v>
      </c>
    </row>
    <row r="93" spans="1:18" s="27" customFormat="1" ht="19.5" customHeight="1" x14ac:dyDescent="0.2">
      <c r="A93" s="60"/>
      <c r="B93" s="29"/>
      <c r="C93" s="32"/>
      <c r="D93" s="126"/>
      <c r="E93" s="125"/>
      <c r="F93" s="78">
        <f t="shared" si="51"/>
        <v>9810720</v>
      </c>
      <c r="G93" s="33">
        <v>0</v>
      </c>
      <c r="H93" s="33">
        <v>19440</v>
      </c>
      <c r="I93" s="33">
        <v>72360</v>
      </c>
      <c r="J93" s="33">
        <v>47520</v>
      </c>
      <c r="K93" s="33">
        <v>627480</v>
      </c>
      <c r="L93" s="33">
        <v>83160</v>
      </c>
      <c r="M93" s="33">
        <v>0</v>
      </c>
      <c r="N93" s="33">
        <v>48600</v>
      </c>
      <c r="O93" s="33">
        <v>2117880</v>
      </c>
      <c r="P93" s="33">
        <v>1611360</v>
      </c>
      <c r="Q93" s="33">
        <v>1089720</v>
      </c>
      <c r="R93" s="61">
        <v>4093200</v>
      </c>
    </row>
    <row r="94" spans="1:18" s="27" customFormat="1" ht="20.100000000000001" customHeight="1" x14ac:dyDescent="0.2">
      <c r="A94" s="122" t="s">
        <v>65</v>
      </c>
      <c r="B94" s="34"/>
      <c r="C94" s="31"/>
      <c r="D94" s="124" t="s">
        <v>52</v>
      </c>
      <c r="E94" s="125"/>
      <c r="F94" s="78">
        <f t="shared" ref="F94:F101" si="54">SUM(G94:R94)</f>
        <v>54568</v>
      </c>
      <c r="G94" s="33">
        <v>349</v>
      </c>
      <c r="H94" s="33">
        <v>382</v>
      </c>
      <c r="I94" s="33">
        <v>18373</v>
      </c>
      <c r="J94" s="33">
        <v>1474</v>
      </c>
      <c r="K94" s="33">
        <v>5440</v>
      </c>
      <c r="L94" s="33">
        <v>310</v>
      </c>
      <c r="M94" s="33">
        <v>16549</v>
      </c>
      <c r="N94" s="33">
        <v>7488</v>
      </c>
      <c r="O94" s="33">
        <v>0</v>
      </c>
      <c r="P94" s="33">
        <v>0</v>
      </c>
      <c r="Q94" s="33">
        <v>360</v>
      </c>
      <c r="R94" s="61">
        <v>3843</v>
      </c>
    </row>
    <row r="95" spans="1:18" s="27" customFormat="1" ht="20.100000000000001" customHeight="1" x14ac:dyDescent="0.2">
      <c r="A95" s="123"/>
      <c r="B95" s="35"/>
      <c r="C95" s="31"/>
      <c r="D95" s="126"/>
      <c r="E95" s="125"/>
      <c r="F95" s="78">
        <f t="shared" si="54"/>
        <v>176360760</v>
      </c>
      <c r="G95" s="33">
        <v>1127520</v>
      </c>
      <c r="H95" s="33">
        <v>1235520</v>
      </c>
      <c r="I95" s="33">
        <v>59379480</v>
      </c>
      <c r="J95" s="33">
        <v>4763880</v>
      </c>
      <c r="K95" s="33">
        <v>17582400</v>
      </c>
      <c r="L95" s="33">
        <v>1004400</v>
      </c>
      <c r="M95" s="33">
        <v>53485920</v>
      </c>
      <c r="N95" s="33">
        <v>24200640</v>
      </c>
      <c r="O95" s="33">
        <v>0</v>
      </c>
      <c r="P95" s="33">
        <v>0</v>
      </c>
      <c r="Q95" s="33">
        <v>1161000</v>
      </c>
      <c r="R95" s="61">
        <v>12420000</v>
      </c>
    </row>
    <row r="96" spans="1:18" s="27" customFormat="1" ht="20.100000000000001" customHeight="1" x14ac:dyDescent="0.2">
      <c r="A96" s="123"/>
      <c r="B96" s="34"/>
      <c r="C96" s="31"/>
      <c r="D96" s="124" t="s">
        <v>38</v>
      </c>
      <c r="E96" s="129"/>
      <c r="F96" s="78">
        <f>SUM(G96:R96)</f>
        <v>2374</v>
      </c>
      <c r="G96" s="33">
        <v>222</v>
      </c>
      <c r="H96" s="33">
        <v>107</v>
      </c>
      <c r="I96" s="33">
        <v>310</v>
      </c>
      <c r="J96" s="33">
        <v>197</v>
      </c>
      <c r="K96" s="33">
        <v>214</v>
      </c>
      <c r="L96" s="33">
        <v>136</v>
      </c>
      <c r="M96" s="33">
        <v>352</v>
      </c>
      <c r="N96" s="33">
        <v>294</v>
      </c>
      <c r="O96" s="33">
        <v>136</v>
      </c>
      <c r="P96" s="33">
        <v>100</v>
      </c>
      <c r="Q96" s="33">
        <v>107</v>
      </c>
      <c r="R96" s="61">
        <v>199</v>
      </c>
    </row>
    <row r="97" spans="1:18" s="27" customFormat="1" ht="20.100000000000001" customHeight="1" x14ac:dyDescent="0.2">
      <c r="A97" s="123"/>
      <c r="B97" s="36"/>
      <c r="C97" s="37"/>
      <c r="D97" s="132"/>
      <c r="E97" s="133"/>
      <c r="F97" s="80">
        <f>SUM(G97:R97)</f>
        <v>5206680</v>
      </c>
      <c r="G97" s="38">
        <v>487080</v>
      </c>
      <c r="H97" s="38">
        <v>234360</v>
      </c>
      <c r="I97" s="38">
        <v>680400</v>
      </c>
      <c r="J97" s="38">
        <v>432000</v>
      </c>
      <c r="K97" s="38">
        <v>469800</v>
      </c>
      <c r="L97" s="38">
        <v>299160</v>
      </c>
      <c r="M97" s="38">
        <v>772200</v>
      </c>
      <c r="N97" s="38">
        <v>645840</v>
      </c>
      <c r="O97" s="38">
        <v>299160</v>
      </c>
      <c r="P97" s="38">
        <v>218160</v>
      </c>
      <c r="Q97" s="38">
        <v>234360</v>
      </c>
      <c r="R97" s="62">
        <v>434160</v>
      </c>
    </row>
    <row r="98" spans="1:18" s="27" customFormat="1" ht="20.100000000000001" customHeight="1" x14ac:dyDescent="0.2">
      <c r="A98" s="123"/>
      <c r="B98" s="35"/>
      <c r="C98" s="127" t="s">
        <v>53</v>
      </c>
      <c r="D98" s="127"/>
      <c r="E98" s="28"/>
      <c r="F98" s="81">
        <f t="shared" si="54"/>
        <v>113190</v>
      </c>
      <c r="G98" s="82">
        <f t="shared" ref="G98:R98" si="55">G100+G102+G104+G106</f>
        <v>0</v>
      </c>
      <c r="H98" s="82">
        <f t="shared" si="55"/>
        <v>0</v>
      </c>
      <c r="I98" s="82">
        <f t="shared" si="55"/>
        <v>113163</v>
      </c>
      <c r="J98" s="82">
        <f t="shared" si="55"/>
        <v>0</v>
      </c>
      <c r="K98" s="82">
        <f t="shared" si="55"/>
        <v>0</v>
      </c>
      <c r="L98" s="82">
        <f t="shared" si="55"/>
        <v>0</v>
      </c>
      <c r="M98" s="82">
        <f t="shared" si="55"/>
        <v>0</v>
      </c>
      <c r="N98" s="82">
        <f t="shared" si="55"/>
        <v>0</v>
      </c>
      <c r="O98" s="82">
        <f t="shared" si="55"/>
        <v>27</v>
      </c>
      <c r="P98" s="82">
        <f t="shared" si="55"/>
        <v>0</v>
      </c>
      <c r="Q98" s="82">
        <f t="shared" si="55"/>
        <v>0</v>
      </c>
      <c r="R98" s="83">
        <f t="shared" si="55"/>
        <v>0</v>
      </c>
    </row>
    <row r="99" spans="1:18" s="27" customFormat="1" ht="20.100000000000001" customHeight="1" x14ac:dyDescent="0.2">
      <c r="A99" s="123"/>
      <c r="B99" s="35"/>
      <c r="C99" s="128"/>
      <c r="D99" s="128"/>
      <c r="E99" s="30"/>
      <c r="F99" s="78">
        <f t="shared" si="54"/>
        <v>128821320</v>
      </c>
      <c r="G99" s="31">
        <f t="shared" ref="G99:R99" si="56">G101+G103+G105+G107</f>
        <v>0</v>
      </c>
      <c r="H99" s="31">
        <f t="shared" si="56"/>
        <v>0</v>
      </c>
      <c r="I99" s="31">
        <f t="shared" si="56"/>
        <v>128779200</v>
      </c>
      <c r="J99" s="31">
        <f t="shared" si="56"/>
        <v>0</v>
      </c>
      <c r="K99" s="31">
        <f t="shared" si="56"/>
        <v>0</v>
      </c>
      <c r="L99" s="31">
        <f t="shared" si="56"/>
        <v>0</v>
      </c>
      <c r="M99" s="31">
        <f t="shared" si="56"/>
        <v>0</v>
      </c>
      <c r="N99" s="31">
        <f t="shared" si="56"/>
        <v>0</v>
      </c>
      <c r="O99" s="31">
        <f t="shared" si="56"/>
        <v>42120</v>
      </c>
      <c r="P99" s="31">
        <f t="shared" si="56"/>
        <v>0</v>
      </c>
      <c r="Q99" s="31">
        <f t="shared" si="56"/>
        <v>0</v>
      </c>
      <c r="R99" s="79">
        <f t="shared" si="56"/>
        <v>0</v>
      </c>
    </row>
    <row r="100" spans="1:18" s="27" customFormat="1" ht="20.100000000000001" customHeight="1" x14ac:dyDescent="0.2">
      <c r="A100" s="123"/>
      <c r="B100" s="35"/>
      <c r="C100" s="32"/>
      <c r="D100" s="124" t="s">
        <v>40</v>
      </c>
      <c r="E100" s="129"/>
      <c r="F100" s="78">
        <f t="shared" si="54"/>
        <v>113190</v>
      </c>
      <c r="G100" s="33">
        <v>0</v>
      </c>
      <c r="H100" s="33">
        <v>0</v>
      </c>
      <c r="I100" s="33">
        <v>113163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27</v>
      </c>
      <c r="P100" s="33">
        <v>0</v>
      </c>
      <c r="Q100" s="33">
        <v>0</v>
      </c>
      <c r="R100" s="61">
        <v>0</v>
      </c>
    </row>
    <row r="101" spans="1:18" s="27" customFormat="1" ht="19.5" customHeight="1" x14ac:dyDescent="0.2">
      <c r="A101" s="123"/>
      <c r="B101" s="35"/>
      <c r="C101" s="32"/>
      <c r="D101" s="124"/>
      <c r="E101" s="129"/>
      <c r="F101" s="78">
        <f t="shared" si="54"/>
        <v>128821320</v>
      </c>
      <c r="G101" s="33">
        <v>0</v>
      </c>
      <c r="H101" s="33">
        <v>0</v>
      </c>
      <c r="I101" s="33">
        <v>128779200</v>
      </c>
      <c r="J101" s="33">
        <v>0</v>
      </c>
      <c r="K101" s="33">
        <v>0</v>
      </c>
      <c r="L101" s="33">
        <v>0</v>
      </c>
      <c r="M101" s="33">
        <v>0</v>
      </c>
      <c r="N101" s="33">
        <v>0</v>
      </c>
      <c r="O101" s="33">
        <v>42120</v>
      </c>
      <c r="P101" s="33">
        <v>0</v>
      </c>
      <c r="Q101" s="33">
        <v>0</v>
      </c>
      <c r="R101" s="61">
        <v>0</v>
      </c>
    </row>
    <row r="102" spans="1:18" s="27" customFormat="1" ht="19.5" customHeight="1" x14ac:dyDescent="0.2">
      <c r="A102" s="123"/>
      <c r="B102" s="35"/>
      <c r="C102" s="32"/>
      <c r="D102" s="124" t="s">
        <v>41</v>
      </c>
      <c r="E102" s="129"/>
      <c r="F102" s="78">
        <f>SUM(G102:R102)</f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  <c r="O102" s="33">
        <v>0</v>
      </c>
      <c r="P102" s="33">
        <v>0</v>
      </c>
      <c r="Q102" s="33">
        <v>0</v>
      </c>
      <c r="R102" s="61">
        <v>0</v>
      </c>
    </row>
    <row r="103" spans="1:18" s="27" customFormat="1" ht="19.5" customHeight="1" x14ac:dyDescent="0.2">
      <c r="A103" s="123"/>
      <c r="B103" s="35"/>
      <c r="C103" s="32"/>
      <c r="D103" s="124"/>
      <c r="E103" s="129"/>
      <c r="F103" s="78">
        <f>SUM(G103:R103)</f>
        <v>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33">
        <v>0</v>
      </c>
      <c r="P103" s="33">
        <v>0</v>
      </c>
      <c r="Q103" s="33">
        <v>0</v>
      </c>
      <c r="R103" s="61">
        <v>0</v>
      </c>
    </row>
    <row r="104" spans="1:18" s="27" customFormat="1" ht="19.5" customHeight="1" x14ac:dyDescent="0.2">
      <c r="A104" s="123"/>
      <c r="B104" s="35"/>
      <c r="C104" s="32"/>
      <c r="D104" s="130" t="s">
        <v>42</v>
      </c>
      <c r="E104" s="131"/>
      <c r="F104" s="78">
        <f>SUM(G104:R104)</f>
        <v>0</v>
      </c>
      <c r="G104" s="33">
        <v>0</v>
      </c>
      <c r="H104" s="33">
        <v>0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N104" s="33">
        <v>0</v>
      </c>
      <c r="O104" s="33">
        <v>0</v>
      </c>
      <c r="P104" s="33">
        <v>0</v>
      </c>
      <c r="Q104" s="33">
        <v>0</v>
      </c>
      <c r="R104" s="61">
        <v>0</v>
      </c>
    </row>
    <row r="105" spans="1:18" s="27" customFormat="1" ht="19.5" customHeight="1" x14ac:dyDescent="0.2">
      <c r="A105" s="123"/>
      <c r="B105" s="35"/>
      <c r="C105" s="32"/>
      <c r="D105" s="130"/>
      <c r="E105" s="131"/>
      <c r="F105" s="78">
        <f>SUM(G105:R105)</f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3">
        <v>0</v>
      </c>
      <c r="N105" s="33">
        <v>0</v>
      </c>
      <c r="O105" s="33">
        <v>0</v>
      </c>
      <c r="P105" s="33">
        <v>0</v>
      </c>
      <c r="Q105" s="33">
        <v>0</v>
      </c>
      <c r="R105" s="61">
        <v>0</v>
      </c>
    </row>
    <row r="106" spans="1:18" s="27" customFormat="1" ht="20.100000000000001" customHeight="1" x14ac:dyDescent="0.2">
      <c r="A106" s="123"/>
      <c r="B106" s="35"/>
      <c r="C106" s="31"/>
      <c r="D106" s="124" t="s">
        <v>43</v>
      </c>
      <c r="E106" s="129"/>
      <c r="F106" s="78">
        <f t="shared" ref="F106:F113" si="57">SUM(G106:R106)</f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</v>
      </c>
      <c r="N106" s="33">
        <v>0</v>
      </c>
      <c r="O106" s="33">
        <v>0</v>
      </c>
      <c r="P106" s="33">
        <v>0</v>
      </c>
      <c r="Q106" s="33">
        <v>0</v>
      </c>
      <c r="R106" s="61">
        <v>0</v>
      </c>
    </row>
    <row r="107" spans="1:18" s="27" customFormat="1" ht="20.100000000000001" customHeight="1" x14ac:dyDescent="0.2">
      <c r="A107" s="123"/>
      <c r="B107" s="35"/>
      <c r="C107" s="37"/>
      <c r="D107" s="132"/>
      <c r="E107" s="133"/>
      <c r="F107" s="80">
        <f t="shared" si="57"/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0</v>
      </c>
      <c r="N107" s="33">
        <v>0</v>
      </c>
      <c r="O107" s="33">
        <v>0</v>
      </c>
      <c r="P107" s="33">
        <v>0</v>
      </c>
      <c r="Q107" s="33">
        <v>0</v>
      </c>
      <c r="R107" s="61">
        <v>0</v>
      </c>
    </row>
    <row r="108" spans="1:18" s="27" customFormat="1" ht="20.100000000000001" customHeight="1" x14ac:dyDescent="0.2">
      <c r="A108" s="60"/>
      <c r="B108" s="39"/>
      <c r="C108" s="127" t="s">
        <v>44</v>
      </c>
      <c r="D108" s="134"/>
      <c r="E108" s="28"/>
      <c r="F108" s="81">
        <f t="shared" si="57"/>
        <v>65630</v>
      </c>
      <c r="G108" s="40">
        <v>7412</v>
      </c>
      <c r="H108" s="40">
        <v>11698</v>
      </c>
      <c r="I108" s="40">
        <v>8753</v>
      </c>
      <c r="J108" s="40">
        <v>4108</v>
      </c>
      <c r="K108" s="40">
        <v>9349</v>
      </c>
      <c r="L108" s="40">
        <v>8427</v>
      </c>
      <c r="M108" s="40">
        <v>1962</v>
      </c>
      <c r="N108" s="40">
        <v>2304</v>
      </c>
      <c r="O108" s="40">
        <v>3572</v>
      </c>
      <c r="P108" s="40">
        <v>1929</v>
      </c>
      <c r="Q108" s="40">
        <v>2365</v>
      </c>
      <c r="R108" s="63">
        <v>3751</v>
      </c>
    </row>
    <row r="109" spans="1:18" s="27" customFormat="1" ht="20.100000000000001" customHeight="1" x14ac:dyDescent="0.2">
      <c r="A109" s="60"/>
      <c r="B109" s="41"/>
      <c r="C109" s="135"/>
      <c r="D109" s="135"/>
      <c r="E109" s="30"/>
      <c r="F109" s="78">
        <f t="shared" si="57"/>
        <v>126647280</v>
      </c>
      <c r="G109" s="33">
        <v>11266560</v>
      </c>
      <c r="H109" s="33">
        <v>16872840</v>
      </c>
      <c r="I109" s="33">
        <v>14811120</v>
      </c>
      <c r="J109" s="33">
        <v>10860480</v>
      </c>
      <c r="K109" s="33">
        <v>21839760</v>
      </c>
      <c r="L109" s="33">
        <v>18811440</v>
      </c>
      <c r="M109" s="33">
        <v>4642920</v>
      </c>
      <c r="N109" s="33">
        <v>5473440</v>
      </c>
      <c r="O109" s="33">
        <v>5110560</v>
      </c>
      <c r="P109" s="33">
        <v>4473360</v>
      </c>
      <c r="Q109" s="33">
        <v>4987440</v>
      </c>
      <c r="R109" s="61">
        <v>7497360</v>
      </c>
    </row>
    <row r="110" spans="1:18" s="27" customFormat="1" ht="20.100000000000001" customHeight="1" x14ac:dyDescent="0.2">
      <c r="A110" s="60"/>
      <c r="B110" s="29"/>
      <c r="C110" s="127" t="s">
        <v>45</v>
      </c>
      <c r="D110" s="134"/>
      <c r="E110" s="28"/>
      <c r="F110" s="81">
        <f t="shared" si="57"/>
        <v>1456484</v>
      </c>
      <c r="G110" s="40">
        <v>74670</v>
      </c>
      <c r="H110" s="40">
        <v>83628</v>
      </c>
      <c r="I110" s="40">
        <v>129665</v>
      </c>
      <c r="J110" s="40">
        <v>110152</v>
      </c>
      <c r="K110" s="40">
        <v>108350</v>
      </c>
      <c r="L110" s="40">
        <v>111558</v>
      </c>
      <c r="M110" s="40">
        <v>105150</v>
      </c>
      <c r="N110" s="40">
        <v>106231</v>
      </c>
      <c r="O110" s="40">
        <v>113060</v>
      </c>
      <c r="P110" s="40">
        <v>110506</v>
      </c>
      <c r="Q110" s="40">
        <v>144194</v>
      </c>
      <c r="R110" s="63">
        <v>259320</v>
      </c>
    </row>
    <row r="111" spans="1:18" s="27" customFormat="1" ht="20.100000000000001" customHeight="1" x14ac:dyDescent="0.2">
      <c r="A111" s="60"/>
      <c r="B111" s="41"/>
      <c r="C111" s="135"/>
      <c r="D111" s="135"/>
      <c r="E111" s="30"/>
      <c r="F111" s="78">
        <f t="shared" si="57"/>
        <v>874109880</v>
      </c>
      <c r="G111" s="33">
        <v>44221680</v>
      </c>
      <c r="H111" s="33">
        <v>49483440</v>
      </c>
      <c r="I111" s="33">
        <v>77933880</v>
      </c>
      <c r="J111" s="33">
        <v>65246040</v>
      </c>
      <c r="K111" s="33">
        <v>65894040</v>
      </c>
      <c r="L111" s="33">
        <v>67409280</v>
      </c>
      <c r="M111" s="33">
        <v>62622720</v>
      </c>
      <c r="N111" s="33">
        <v>63806400</v>
      </c>
      <c r="O111" s="33">
        <v>67782960</v>
      </c>
      <c r="P111" s="33">
        <v>66525840</v>
      </c>
      <c r="Q111" s="33">
        <v>86775840</v>
      </c>
      <c r="R111" s="61">
        <v>156407760</v>
      </c>
    </row>
    <row r="112" spans="1:18" s="27" customFormat="1" ht="20.100000000000001" customHeight="1" x14ac:dyDescent="0.2">
      <c r="A112" s="60"/>
      <c r="B112" s="42"/>
      <c r="C112" s="142" t="s">
        <v>46</v>
      </c>
      <c r="D112" s="142"/>
      <c r="E112" s="143"/>
      <c r="F112" s="81">
        <f t="shared" si="57"/>
        <v>2713695</v>
      </c>
      <c r="G112" s="82">
        <f>G88+G98+G108+G110</f>
        <v>157666</v>
      </c>
      <c r="H112" s="82">
        <f t="shared" ref="H112:R112" si="58">H88+H98+H108+H110</f>
        <v>159779</v>
      </c>
      <c r="I112" s="82">
        <f t="shared" si="58"/>
        <v>387821</v>
      </c>
      <c r="J112" s="82">
        <f t="shared" si="58"/>
        <v>177197</v>
      </c>
      <c r="K112" s="82">
        <f t="shared" si="58"/>
        <v>203217</v>
      </c>
      <c r="L112" s="82">
        <f t="shared" si="58"/>
        <v>195275</v>
      </c>
      <c r="M112" s="82">
        <f t="shared" si="58"/>
        <v>204846</v>
      </c>
      <c r="N112" s="82">
        <f t="shared" si="58"/>
        <v>206613</v>
      </c>
      <c r="O112" s="82">
        <f t="shared" si="58"/>
        <v>194414</v>
      </c>
      <c r="P112" s="82">
        <f t="shared" si="58"/>
        <v>195687</v>
      </c>
      <c r="Q112" s="82">
        <f t="shared" si="58"/>
        <v>229879</v>
      </c>
      <c r="R112" s="83">
        <f t="shared" si="58"/>
        <v>401301</v>
      </c>
    </row>
    <row r="113" spans="1:18" s="27" customFormat="1" ht="20.100000000000001" customHeight="1" thickBot="1" x14ac:dyDescent="0.25">
      <c r="A113" s="64"/>
      <c r="B113" s="65"/>
      <c r="C113" s="144"/>
      <c r="D113" s="144"/>
      <c r="E113" s="145"/>
      <c r="F113" s="84">
        <f t="shared" si="57"/>
        <v>2416799160</v>
      </c>
      <c r="G113" s="85">
        <f t="shared" ref="G113:R113" si="59">G89+G99+G109+G111</f>
        <v>140473440</v>
      </c>
      <c r="H113" s="85">
        <f t="shared" si="59"/>
        <v>137549880</v>
      </c>
      <c r="I113" s="85">
        <f t="shared" si="59"/>
        <v>408618000</v>
      </c>
      <c r="J113" s="85">
        <f t="shared" si="59"/>
        <v>147426480</v>
      </c>
      <c r="K113" s="85">
        <f t="shared" si="59"/>
        <v>192742200</v>
      </c>
      <c r="L113" s="85">
        <f t="shared" si="59"/>
        <v>168241320</v>
      </c>
      <c r="M113" s="85">
        <f t="shared" si="59"/>
        <v>208785600</v>
      </c>
      <c r="N113" s="85">
        <f t="shared" si="59"/>
        <v>191543400</v>
      </c>
      <c r="O113" s="85">
        <f t="shared" si="59"/>
        <v>156698280</v>
      </c>
      <c r="P113" s="85">
        <f t="shared" si="59"/>
        <v>160616520</v>
      </c>
      <c r="Q113" s="85">
        <f t="shared" si="59"/>
        <v>182609640</v>
      </c>
      <c r="R113" s="86">
        <f t="shared" si="59"/>
        <v>321494400</v>
      </c>
    </row>
    <row r="114" spans="1:18" ht="9.9499999999999993" customHeight="1" x14ac:dyDescent="0.2"/>
    <row r="115" spans="1:18" ht="39.950000000000003" customHeight="1" thickBot="1" x14ac:dyDescent="0.25">
      <c r="I115" s="152" t="str">
        <f>I1</f>
        <v xml:space="preserve"> 水産物部月別取扱高表</v>
      </c>
      <c r="J115" s="152"/>
      <c r="K115" s="152"/>
      <c r="L115" s="152"/>
      <c r="M115" s="152"/>
      <c r="N115" s="26"/>
      <c r="Q115" s="146" t="s">
        <v>30</v>
      </c>
      <c r="R115" s="147"/>
    </row>
    <row r="116" spans="1:18" s="27" customFormat="1" ht="20.100000000000001" customHeight="1" x14ac:dyDescent="0.2">
      <c r="A116" s="57"/>
      <c r="B116" s="58"/>
      <c r="C116" s="58"/>
      <c r="D116" s="58"/>
      <c r="E116" s="59" t="s">
        <v>31</v>
      </c>
      <c r="F116" s="150" t="s">
        <v>32</v>
      </c>
      <c r="G116" s="150" t="s">
        <v>15</v>
      </c>
      <c r="H116" s="150" t="s">
        <v>3</v>
      </c>
      <c r="I116" s="150" t="s">
        <v>4</v>
      </c>
      <c r="J116" s="150" t="s">
        <v>5</v>
      </c>
      <c r="K116" s="150" t="s">
        <v>6</v>
      </c>
      <c r="L116" s="150" t="s">
        <v>7</v>
      </c>
      <c r="M116" s="150" t="s">
        <v>8</v>
      </c>
      <c r="N116" s="150" t="s">
        <v>9</v>
      </c>
      <c r="O116" s="150" t="s">
        <v>10</v>
      </c>
      <c r="P116" s="150" t="s">
        <v>0</v>
      </c>
      <c r="Q116" s="150" t="s">
        <v>1</v>
      </c>
      <c r="R116" s="148" t="s">
        <v>2</v>
      </c>
    </row>
    <row r="117" spans="1:18" s="27" customFormat="1" ht="20.100000000000001" customHeight="1" thickBot="1" x14ac:dyDescent="0.25">
      <c r="A117" s="68" t="s">
        <v>33</v>
      </c>
      <c r="B117" s="69"/>
      <c r="C117" s="69"/>
      <c r="D117" s="69"/>
      <c r="E117" s="70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  <c r="R117" s="149"/>
    </row>
    <row r="118" spans="1:18" s="27" customFormat="1" ht="20.100000000000001" customHeight="1" x14ac:dyDescent="0.2">
      <c r="A118" s="91"/>
      <c r="B118" s="67"/>
      <c r="C118" s="128" t="s">
        <v>34</v>
      </c>
      <c r="D118" s="135"/>
      <c r="E118" s="30"/>
      <c r="F118" s="78">
        <f t="shared" ref="F118:F123" si="60">SUM(G118:R118)</f>
        <v>15134722</v>
      </c>
      <c r="G118" s="31">
        <f>G61+G88</f>
        <v>1032878</v>
      </c>
      <c r="H118" s="31">
        <f t="shared" ref="H118:R118" si="61">H61+H88</f>
        <v>1067415</v>
      </c>
      <c r="I118" s="31">
        <f t="shared" si="61"/>
        <v>1254985</v>
      </c>
      <c r="J118" s="31">
        <f t="shared" si="61"/>
        <v>1266778</v>
      </c>
      <c r="K118" s="31">
        <f t="shared" si="61"/>
        <v>1273142</v>
      </c>
      <c r="L118" s="31">
        <f t="shared" si="61"/>
        <v>1210108</v>
      </c>
      <c r="M118" s="31">
        <f t="shared" si="61"/>
        <v>1172143</v>
      </c>
      <c r="N118" s="31">
        <f t="shared" si="61"/>
        <v>1185710</v>
      </c>
      <c r="O118" s="31">
        <f t="shared" si="61"/>
        <v>1337998</v>
      </c>
      <c r="P118" s="31">
        <f t="shared" si="61"/>
        <v>1530047</v>
      </c>
      <c r="Q118" s="31">
        <f t="shared" si="61"/>
        <v>1393748</v>
      </c>
      <c r="R118" s="79">
        <f t="shared" si="61"/>
        <v>1409770</v>
      </c>
    </row>
    <row r="119" spans="1:18" s="27" customFormat="1" ht="20.100000000000001" customHeight="1" x14ac:dyDescent="0.2">
      <c r="A119" s="92"/>
      <c r="B119" s="29"/>
      <c r="C119" s="135"/>
      <c r="D119" s="135"/>
      <c r="E119" s="30"/>
      <c r="F119" s="78">
        <f t="shared" si="60"/>
        <v>17450726342</v>
      </c>
      <c r="G119" s="31">
        <f t="shared" ref="G119:R119" si="62">G62+G89</f>
        <v>1337149487</v>
      </c>
      <c r="H119" s="31">
        <f t="shared" si="62"/>
        <v>1295045831</v>
      </c>
      <c r="I119" s="31">
        <f t="shared" si="62"/>
        <v>1523802598</v>
      </c>
      <c r="J119" s="31">
        <f t="shared" si="62"/>
        <v>1355483242</v>
      </c>
      <c r="K119" s="31">
        <f t="shared" si="62"/>
        <v>1367337955</v>
      </c>
      <c r="L119" s="31">
        <f t="shared" si="62"/>
        <v>1285113673</v>
      </c>
      <c r="M119" s="31">
        <f t="shared" si="62"/>
        <v>1388291782</v>
      </c>
      <c r="N119" s="31">
        <f t="shared" si="62"/>
        <v>1408966785</v>
      </c>
      <c r="O119" s="31">
        <f t="shared" si="62"/>
        <v>1396191118</v>
      </c>
      <c r="P119" s="31">
        <f t="shared" si="62"/>
        <v>1557586065</v>
      </c>
      <c r="Q119" s="31">
        <f t="shared" si="62"/>
        <v>1543483428</v>
      </c>
      <c r="R119" s="79">
        <f t="shared" si="62"/>
        <v>1992274378</v>
      </c>
    </row>
    <row r="120" spans="1:18" s="27" customFormat="1" ht="20.100000000000001" customHeight="1" x14ac:dyDescent="0.2">
      <c r="A120" s="92"/>
      <c r="B120" s="29"/>
      <c r="C120" s="32"/>
      <c r="D120" s="124" t="s">
        <v>35</v>
      </c>
      <c r="E120" s="125"/>
      <c r="F120" s="78">
        <f t="shared" si="60"/>
        <v>13641484</v>
      </c>
      <c r="G120" s="33">
        <f t="shared" ref="G120:R120" si="63">G63+G90</f>
        <v>914880</v>
      </c>
      <c r="H120" s="33">
        <f t="shared" si="63"/>
        <v>934473</v>
      </c>
      <c r="I120" s="33">
        <f t="shared" si="63"/>
        <v>1096352</v>
      </c>
      <c r="J120" s="33">
        <f t="shared" si="63"/>
        <v>1140065</v>
      </c>
      <c r="K120" s="33">
        <f t="shared" si="63"/>
        <v>1146866</v>
      </c>
      <c r="L120" s="33">
        <f t="shared" si="63"/>
        <v>1096768</v>
      </c>
      <c r="M120" s="33">
        <f t="shared" si="63"/>
        <v>1025784</v>
      </c>
      <c r="N120" s="33">
        <f t="shared" si="63"/>
        <v>1069656</v>
      </c>
      <c r="O120" s="33">
        <f t="shared" si="63"/>
        <v>1244252</v>
      </c>
      <c r="P120" s="33">
        <f t="shared" si="63"/>
        <v>1433684</v>
      </c>
      <c r="Q120" s="33">
        <f t="shared" si="63"/>
        <v>1279440</v>
      </c>
      <c r="R120" s="61">
        <f t="shared" si="63"/>
        <v>1259264</v>
      </c>
    </row>
    <row r="121" spans="1:18" s="27" customFormat="1" ht="19.5" customHeight="1" x14ac:dyDescent="0.2">
      <c r="A121" s="92"/>
      <c r="B121" s="29"/>
      <c r="C121" s="32"/>
      <c r="D121" s="126"/>
      <c r="E121" s="125"/>
      <c r="F121" s="78">
        <f t="shared" si="60"/>
        <v>14829364852</v>
      </c>
      <c r="G121" s="33">
        <f t="shared" ref="G121:R121" si="64">G64+G91</f>
        <v>1137427636</v>
      </c>
      <c r="H121" s="33">
        <f t="shared" si="64"/>
        <v>1090178012</v>
      </c>
      <c r="I121" s="33">
        <f t="shared" si="64"/>
        <v>1241234685</v>
      </c>
      <c r="J121" s="33">
        <f t="shared" si="64"/>
        <v>1157111049</v>
      </c>
      <c r="K121" s="33">
        <f t="shared" si="64"/>
        <v>1156828831</v>
      </c>
      <c r="L121" s="33">
        <f t="shared" si="64"/>
        <v>1097598076</v>
      </c>
      <c r="M121" s="33">
        <f t="shared" si="64"/>
        <v>1112215661</v>
      </c>
      <c r="N121" s="33">
        <f t="shared" si="64"/>
        <v>1197667295</v>
      </c>
      <c r="O121" s="33">
        <f t="shared" si="64"/>
        <v>1236704369</v>
      </c>
      <c r="P121" s="33">
        <f t="shared" si="64"/>
        <v>1387315344</v>
      </c>
      <c r="Q121" s="33">
        <f t="shared" si="64"/>
        <v>1334176771</v>
      </c>
      <c r="R121" s="61">
        <f t="shared" si="64"/>
        <v>1680907123</v>
      </c>
    </row>
    <row r="122" spans="1:18" s="27" customFormat="1" ht="19.5" customHeight="1" x14ac:dyDescent="0.2">
      <c r="A122" s="92"/>
      <c r="B122" s="29"/>
      <c r="C122" s="32"/>
      <c r="D122" s="124" t="s">
        <v>36</v>
      </c>
      <c r="E122" s="125"/>
      <c r="F122" s="78">
        <f t="shared" si="60"/>
        <v>1272843</v>
      </c>
      <c r="G122" s="33">
        <f t="shared" ref="G122:R122" si="65">G65+G92</f>
        <v>106401</v>
      </c>
      <c r="H122" s="33">
        <f t="shared" si="65"/>
        <v>120424</v>
      </c>
      <c r="I122" s="33">
        <f t="shared" si="65"/>
        <v>129322</v>
      </c>
      <c r="J122" s="33">
        <f t="shared" si="65"/>
        <v>113502</v>
      </c>
      <c r="K122" s="33">
        <f t="shared" si="65"/>
        <v>108975</v>
      </c>
      <c r="L122" s="33">
        <f t="shared" si="65"/>
        <v>97624</v>
      </c>
      <c r="M122" s="33">
        <f t="shared" si="65"/>
        <v>105999</v>
      </c>
      <c r="N122" s="33">
        <f t="shared" si="65"/>
        <v>90932</v>
      </c>
      <c r="O122" s="33">
        <f t="shared" si="65"/>
        <v>80020</v>
      </c>
      <c r="P122" s="33">
        <f t="shared" si="65"/>
        <v>82843</v>
      </c>
      <c r="Q122" s="33">
        <f t="shared" si="65"/>
        <v>104110</v>
      </c>
      <c r="R122" s="61">
        <f t="shared" si="65"/>
        <v>132691</v>
      </c>
    </row>
    <row r="123" spans="1:18" s="27" customFormat="1" ht="19.5" customHeight="1" x14ac:dyDescent="0.2">
      <c r="A123" s="121" t="s">
        <v>66</v>
      </c>
      <c r="B123" s="29"/>
      <c r="C123" s="32"/>
      <c r="D123" s="126"/>
      <c r="E123" s="125"/>
      <c r="F123" s="78">
        <f t="shared" si="60"/>
        <v>2060634919</v>
      </c>
      <c r="G123" s="33">
        <f t="shared" ref="G123:R123" si="66">G66+G93</f>
        <v>176780539</v>
      </c>
      <c r="H123" s="33">
        <f t="shared" si="66"/>
        <v>181816246</v>
      </c>
      <c r="I123" s="33">
        <f t="shared" si="66"/>
        <v>202322070</v>
      </c>
      <c r="J123" s="33">
        <f t="shared" si="66"/>
        <v>168855833</v>
      </c>
      <c r="K123" s="33">
        <f t="shared" si="66"/>
        <v>161402314</v>
      </c>
      <c r="L123" s="33">
        <f t="shared" si="66"/>
        <v>144776721</v>
      </c>
      <c r="M123" s="33">
        <f t="shared" si="66"/>
        <v>153120575</v>
      </c>
      <c r="N123" s="33">
        <f t="shared" si="66"/>
        <v>148115598</v>
      </c>
      <c r="O123" s="33">
        <f t="shared" si="66"/>
        <v>132872347</v>
      </c>
      <c r="P123" s="33">
        <f t="shared" si="66"/>
        <v>142457723</v>
      </c>
      <c r="Q123" s="33">
        <f t="shared" si="66"/>
        <v>190607295</v>
      </c>
      <c r="R123" s="61">
        <f t="shared" si="66"/>
        <v>257507658</v>
      </c>
    </row>
    <row r="124" spans="1:18" s="27" customFormat="1" ht="20.100000000000001" customHeight="1" x14ac:dyDescent="0.2">
      <c r="A124" s="121"/>
      <c r="B124" s="34"/>
      <c r="C124" s="31"/>
      <c r="D124" s="124" t="s">
        <v>37</v>
      </c>
      <c r="E124" s="125"/>
      <c r="F124" s="78">
        <f t="shared" ref="F124:F131" si="67">SUM(G124:R124)</f>
        <v>212641</v>
      </c>
      <c r="G124" s="33">
        <f t="shared" ref="G124:R124" si="68">G67+G94</f>
        <v>11039</v>
      </c>
      <c r="H124" s="33">
        <f t="shared" si="68"/>
        <v>12009</v>
      </c>
      <c r="I124" s="33">
        <f t="shared" si="68"/>
        <v>28568</v>
      </c>
      <c r="J124" s="33">
        <f t="shared" si="68"/>
        <v>12326</v>
      </c>
      <c r="K124" s="33">
        <f t="shared" si="68"/>
        <v>16378</v>
      </c>
      <c r="L124" s="33">
        <f t="shared" si="68"/>
        <v>14768</v>
      </c>
      <c r="M124" s="33">
        <f t="shared" si="68"/>
        <v>39645</v>
      </c>
      <c r="N124" s="33">
        <f t="shared" si="68"/>
        <v>24527</v>
      </c>
      <c r="O124" s="33">
        <f t="shared" si="68"/>
        <v>13376</v>
      </c>
      <c r="P124" s="33">
        <f t="shared" si="68"/>
        <v>13074</v>
      </c>
      <c r="Q124" s="33">
        <f t="shared" si="68"/>
        <v>9760</v>
      </c>
      <c r="R124" s="61">
        <f t="shared" si="68"/>
        <v>17171</v>
      </c>
    </row>
    <row r="125" spans="1:18" s="27" customFormat="1" ht="20.100000000000001" customHeight="1" x14ac:dyDescent="0.2">
      <c r="A125" s="121"/>
      <c r="B125" s="35"/>
      <c r="C125" s="31"/>
      <c r="D125" s="126"/>
      <c r="E125" s="125"/>
      <c r="F125" s="78">
        <f t="shared" si="67"/>
        <v>540578445</v>
      </c>
      <c r="G125" s="33">
        <f t="shared" ref="G125:R125" si="69">G68+G95</f>
        <v>21611735</v>
      </c>
      <c r="H125" s="33">
        <f t="shared" si="69"/>
        <v>21669324</v>
      </c>
      <c r="I125" s="33">
        <f t="shared" si="69"/>
        <v>78322211</v>
      </c>
      <c r="J125" s="33">
        <f t="shared" si="69"/>
        <v>27295103</v>
      </c>
      <c r="K125" s="33">
        <f t="shared" si="69"/>
        <v>46703664</v>
      </c>
      <c r="L125" s="33">
        <f t="shared" si="69"/>
        <v>40401512</v>
      </c>
      <c r="M125" s="33">
        <f t="shared" si="69"/>
        <v>121248444</v>
      </c>
      <c r="N125" s="33">
        <f t="shared" si="69"/>
        <v>61642073</v>
      </c>
      <c r="O125" s="33">
        <f t="shared" si="69"/>
        <v>25647792</v>
      </c>
      <c r="P125" s="33">
        <f t="shared" si="69"/>
        <v>26513671</v>
      </c>
      <c r="Q125" s="33">
        <f t="shared" si="69"/>
        <v>17481592</v>
      </c>
      <c r="R125" s="61">
        <f t="shared" si="69"/>
        <v>52041324</v>
      </c>
    </row>
    <row r="126" spans="1:18" s="27" customFormat="1" ht="20.100000000000001" customHeight="1" x14ac:dyDescent="0.2">
      <c r="A126" s="121"/>
      <c r="B126" s="34"/>
      <c r="C126" s="31"/>
      <c r="D126" s="124" t="s">
        <v>38</v>
      </c>
      <c r="E126" s="129"/>
      <c r="F126" s="78">
        <f t="shared" si="67"/>
        <v>7754</v>
      </c>
      <c r="G126" s="33">
        <f t="shared" ref="G126:R126" si="70">G69+G96</f>
        <v>558</v>
      </c>
      <c r="H126" s="33">
        <f t="shared" si="70"/>
        <v>509</v>
      </c>
      <c r="I126" s="33">
        <f t="shared" si="70"/>
        <v>743</v>
      </c>
      <c r="J126" s="33">
        <f t="shared" si="70"/>
        <v>885</v>
      </c>
      <c r="K126" s="33">
        <f t="shared" si="70"/>
        <v>923</v>
      </c>
      <c r="L126" s="33">
        <f t="shared" si="70"/>
        <v>948</v>
      </c>
      <c r="M126" s="33">
        <f t="shared" si="70"/>
        <v>715</v>
      </c>
      <c r="N126" s="33">
        <f t="shared" si="70"/>
        <v>595</v>
      </c>
      <c r="O126" s="33">
        <f t="shared" si="70"/>
        <v>350</v>
      </c>
      <c r="P126" s="33">
        <f t="shared" si="70"/>
        <v>446</v>
      </c>
      <c r="Q126" s="33">
        <f t="shared" si="70"/>
        <v>438</v>
      </c>
      <c r="R126" s="61">
        <f t="shared" si="70"/>
        <v>644</v>
      </c>
    </row>
    <row r="127" spans="1:18" s="27" customFormat="1" ht="20.100000000000001" customHeight="1" x14ac:dyDescent="0.2">
      <c r="A127" s="121"/>
      <c r="B127" s="36"/>
      <c r="C127" s="37"/>
      <c r="D127" s="132"/>
      <c r="E127" s="133"/>
      <c r="F127" s="80">
        <f t="shared" si="67"/>
        <v>20148126</v>
      </c>
      <c r="G127" s="38">
        <f t="shared" ref="G127:R127" si="71">G70+G97</f>
        <v>1329577</v>
      </c>
      <c r="H127" s="38">
        <f t="shared" si="71"/>
        <v>1382249</v>
      </c>
      <c r="I127" s="38">
        <f t="shared" si="71"/>
        <v>1923632</v>
      </c>
      <c r="J127" s="38">
        <f t="shared" si="71"/>
        <v>2221257</v>
      </c>
      <c r="K127" s="38">
        <f t="shared" si="71"/>
        <v>2403146</v>
      </c>
      <c r="L127" s="38">
        <f t="shared" si="71"/>
        <v>2337364</v>
      </c>
      <c r="M127" s="38">
        <f t="shared" si="71"/>
        <v>1707102</v>
      </c>
      <c r="N127" s="38">
        <f t="shared" si="71"/>
        <v>1541819</v>
      </c>
      <c r="O127" s="38">
        <f t="shared" si="71"/>
        <v>966610</v>
      </c>
      <c r="P127" s="38">
        <f t="shared" si="71"/>
        <v>1299327</v>
      </c>
      <c r="Q127" s="38">
        <f t="shared" si="71"/>
        <v>1217770</v>
      </c>
      <c r="R127" s="62">
        <f t="shared" si="71"/>
        <v>1818273</v>
      </c>
    </row>
    <row r="128" spans="1:18" s="27" customFormat="1" ht="20.100000000000001" customHeight="1" x14ac:dyDescent="0.2">
      <c r="A128" s="121"/>
      <c r="B128" s="35"/>
      <c r="C128" s="127" t="s">
        <v>49</v>
      </c>
      <c r="D128" s="127"/>
      <c r="E128" s="28"/>
      <c r="F128" s="81">
        <f t="shared" si="67"/>
        <v>2177796</v>
      </c>
      <c r="G128" s="82">
        <f t="shared" ref="G128:R128" si="72">G71+G98</f>
        <v>174791</v>
      </c>
      <c r="H128" s="82">
        <f t="shared" si="72"/>
        <v>147572</v>
      </c>
      <c r="I128" s="82">
        <f t="shared" si="72"/>
        <v>280018</v>
      </c>
      <c r="J128" s="82">
        <f t="shared" si="72"/>
        <v>169809</v>
      </c>
      <c r="K128" s="82">
        <f t="shared" si="72"/>
        <v>147630</v>
      </c>
      <c r="L128" s="82">
        <f t="shared" si="72"/>
        <v>153197</v>
      </c>
      <c r="M128" s="82">
        <f t="shared" si="72"/>
        <v>156481</v>
      </c>
      <c r="N128" s="82">
        <f t="shared" si="72"/>
        <v>170841</v>
      </c>
      <c r="O128" s="82">
        <f t="shared" si="72"/>
        <v>188234</v>
      </c>
      <c r="P128" s="82">
        <f t="shared" si="72"/>
        <v>153883</v>
      </c>
      <c r="Q128" s="82">
        <f t="shared" si="72"/>
        <v>173243</v>
      </c>
      <c r="R128" s="83">
        <f t="shared" si="72"/>
        <v>262097</v>
      </c>
    </row>
    <row r="129" spans="1:18" s="27" customFormat="1" ht="20.100000000000001" customHeight="1" x14ac:dyDescent="0.2">
      <c r="A129" s="121"/>
      <c r="B129" s="35"/>
      <c r="C129" s="128"/>
      <c r="D129" s="128"/>
      <c r="E129" s="30"/>
      <c r="F129" s="78">
        <f t="shared" si="67"/>
        <v>3442943757</v>
      </c>
      <c r="G129" s="31">
        <f t="shared" ref="G129:R129" si="73">G72+G99</f>
        <v>224442748</v>
      </c>
      <c r="H129" s="31">
        <f t="shared" si="73"/>
        <v>204742580</v>
      </c>
      <c r="I129" s="31">
        <f t="shared" si="73"/>
        <v>363539508</v>
      </c>
      <c r="J129" s="31">
        <f t="shared" si="73"/>
        <v>251593748</v>
      </c>
      <c r="K129" s="31">
        <f t="shared" si="73"/>
        <v>208936847</v>
      </c>
      <c r="L129" s="31">
        <f t="shared" si="73"/>
        <v>228400371</v>
      </c>
      <c r="M129" s="31">
        <f t="shared" si="73"/>
        <v>236175254</v>
      </c>
      <c r="N129" s="31">
        <f t="shared" si="73"/>
        <v>266876704</v>
      </c>
      <c r="O129" s="31">
        <f t="shared" si="73"/>
        <v>293159609</v>
      </c>
      <c r="P129" s="31">
        <f t="shared" si="73"/>
        <v>227711666</v>
      </c>
      <c r="Q129" s="31">
        <f t="shared" si="73"/>
        <v>302405714</v>
      </c>
      <c r="R129" s="79">
        <f t="shared" si="73"/>
        <v>634959008</v>
      </c>
    </row>
    <row r="130" spans="1:18" s="27" customFormat="1" ht="20.100000000000001" customHeight="1" x14ac:dyDescent="0.2">
      <c r="A130" s="121"/>
      <c r="B130" s="35"/>
      <c r="C130" s="32"/>
      <c r="D130" s="124" t="s">
        <v>40</v>
      </c>
      <c r="E130" s="129"/>
      <c r="F130" s="78">
        <f t="shared" si="67"/>
        <v>2074679</v>
      </c>
      <c r="G130" s="33">
        <f t="shared" ref="G130:R130" si="74">G73+G100</f>
        <v>164099</v>
      </c>
      <c r="H130" s="33">
        <f t="shared" si="74"/>
        <v>142843</v>
      </c>
      <c r="I130" s="33">
        <f t="shared" si="74"/>
        <v>273208</v>
      </c>
      <c r="J130" s="33">
        <f t="shared" si="74"/>
        <v>158091</v>
      </c>
      <c r="K130" s="33">
        <f t="shared" si="74"/>
        <v>143909</v>
      </c>
      <c r="L130" s="33">
        <f t="shared" si="74"/>
        <v>142895</v>
      </c>
      <c r="M130" s="33">
        <f t="shared" si="74"/>
        <v>148364</v>
      </c>
      <c r="N130" s="33">
        <f t="shared" si="74"/>
        <v>159049</v>
      </c>
      <c r="O130" s="33">
        <f t="shared" si="74"/>
        <v>167967</v>
      </c>
      <c r="P130" s="33">
        <f t="shared" si="74"/>
        <v>151220</v>
      </c>
      <c r="Q130" s="33">
        <f t="shared" si="74"/>
        <v>164814</v>
      </c>
      <c r="R130" s="61">
        <f t="shared" si="74"/>
        <v>258220</v>
      </c>
    </row>
    <row r="131" spans="1:18" s="27" customFormat="1" ht="19.5" customHeight="1" x14ac:dyDescent="0.2">
      <c r="A131" s="121"/>
      <c r="B131" s="35"/>
      <c r="C131" s="32"/>
      <c r="D131" s="124"/>
      <c r="E131" s="129"/>
      <c r="F131" s="78">
        <f t="shared" si="67"/>
        <v>3161795482</v>
      </c>
      <c r="G131" s="33">
        <f t="shared" ref="G131:R131" si="75">G74+G101</f>
        <v>197112256</v>
      </c>
      <c r="H131" s="33">
        <f t="shared" si="75"/>
        <v>192615370</v>
      </c>
      <c r="I131" s="33">
        <f t="shared" si="75"/>
        <v>346985645</v>
      </c>
      <c r="J131" s="33">
        <f t="shared" si="75"/>
        <v>220596947</v>
      </c>
      <c r="K131" s="33">
        <f t="shared" si="75"/>
        <v>198214647</v>
      </c>
      <c r="L131" s="33">
        <f t="shared" si="75"/>
        <v>200936934</v>
      </c>
      <c r="M131" s="33">
        <f t="shared" si="75"/>
        <v>214905824</v>
      </c>
      <c r="N131" s="33">
        <f t="shared" si="75"/>
        <v>232618535</v>
      </c>
      <c r="O131" s="33">
        <f t="shared" si="75"/>
        <v>237689003</v>
      </c>
      <c r="P131" s="33">
        <f t="shared" si="75"/>
        <v>220066777</v>
      </c>
      <c r="Q131" s="33">
        <f t="shared" si="75"/>
        <v>276863656</v>
      </c>
      <c r="R131" s="61">
        <f t="shared" si="75"/>
        <v>623189888</v>
      </c>
    </row>
    <row r="132" spans="1:18" s="27" customFormat="1" ht="19.5" customHeight="1" x14ac:dyDescent="0.2">
      <c r="A132" s="121"/>
      <c r="B132" s="35"/>
      <c r="C132" s="32"/>
      <c r="D132" s="124" t="s">
        <v>41</v>
      </c>
      <c r="E132" s="129"/>
      <c r="F132" s="78">
        <f>SUM(G132:R132)</f>
        <v>98555</v>
      </c>
      <c r="G132" s="33">
        <f t="shared" ref="G132:R132" si="76">G75+G102</f>
        <v>10345</v>
      </c>
      <c r="H132" s="33">
        <f t="shared" si="76"/>
        <v>4294</v>
      </c>
      <c r="I132" s="33">
        <f t="shared" si="76"/>
        <v>6322</v>
      </c>
      <c r="J132" s="33">
        <f t="shared" si="76"/>
        <v>11339</v>
      </c>
      <c r="K132" s="33">
        <f t="shared" si="76"/>
        <v>3434</v>
      </c>
      <c r="L132" s="33">
        <f t="shared" si="76"/>
        <v>9969</v>
      </c>
      <c r="M132" s="33">
        <f t="shared" si="76"/>
        <v>7340</v>
      </c>
      <c r="N132" s="33">
        <f t="shared" si="76"/>
        <v>11528</v>
      </c>
      <c r="O132" s="33">
        <f t="shared" si="76"/>
        <v>19970</v>
      </c>
      <c r="P132" s="33">
        <f t="shared" si="76"/>
        <v>2394</v>
      </c>
      <c r="Q132" s="33">
        <f t="shared" si="76"/>
        <v>8121</v>
      </c>
      <c r="R132" s="61">
        <f t="shared" si="76"/>
        <v>3499</v>
      </c>
    </row>
    <row r="133" spans="1:18" s="27" customFormat="1" ht="19.5" customHeight="1" x14ac:dyDescent="0.2">
      <c r="A133" s="121"/>
      <c r="B133" s="35"/>
      <c r="C133" s="32"/>
      <c r="D133" s="124"/>
      <c r="E133" s="129"/>
      <c r="F133" s="78">
        <f>SUM(G133:R133)</f>
        <v>269437925</v>
      </c>
      <c r="G133" s="33">
        <f t="shared" ref="G133:R133" si="77">G76+G103</f>
        <v>26346870</v>
      </c>
      <c r="H133" s="33">
        <f t="shared" si="77"/>
        <v>11028440</v>
      </c>
      <c r="I133" s="33">
        <f t="shared" si="77"/>
        <v>15415661</v>
      </c>
      <c r="J133" s="33">
        <f t="shared" si="77"/>
        <v>29915365</v>
      </c>
      <c r="K133" s="33">
        <f t="shared" si="77"/>
        <v>9847832</v>
      </c>
      <c r="L133" s="33">
        <f t="shared" si="77"/>
        <v>26462077</v>
      </c>
      <c r="M133" s="33">
        <f t="shared" si="77"/>
        <v>20356069</v>
      </c>
      <c r="N133" s="33">
        <f t="shared" si="77"/>
        <v>33488372</v>
      </c>
      <c r="O133" s="33">
        <f t="shared" si="77"/>
        <v>54538296</v>
      </c>
      <c r="P133" s="33">
        <f t="shared" si="77"/>
        <v>6751059</v>
      </c>
      <c r="Q133" s="33">
        <f t="shared" si="77"/>
        <v>24692238</v>
      </c>
      <c r="R133" s="61">
        <f t="shared" si="77"/>
        <v>10595646</v>
      </c>
    </row>
    <row r="134" spans="1:18" s="27" customFormat="1" ht="19.5" customHeight="1" x14ac:dyDescent="0.2">
      <c r="A134" s="121"/>
      <c r="B134" s="35"/>
      <c r="C134" s="32"/>
      <c r="D134" s="130" t="s">
        <v>42</v>
      </c>
      <c r="E134" s="131"/>
      <c r="F134" s="78">
        <f>SUM(G134:R134)</f>
        <v>513</v>
      </c>
      <c r="G134" s="33">
        <f t="shared" ref="G134:R134" si="78">G77+G104</f>
        <v>0</v>
      </c>
      <c r="H134" s="33">
        <f t="shared" si="78"/>
        <v>10</v>
      </c>
      <c r="I134" s="33">
        <f t="shared" si="78"/>
        <v>0</v>
      </c>
      <c r="J134" s="33">
        <f t="shared" si="78"/>
        <v>7</v>
      </c>
      <c r="K134" s="33">
        <f t="shared" si="78"/>
        <v>0</v>
      </c>
      <c r="L134" s="33">
        <f t="shared" si="78"/>
        <v>0</v>
      </c>
      <c r="M134" s="33">
        <f t="shared" si="78"/>
        <v>490</v>
      </c>
      <c r="N134" s="33">
        <f t="shared" si="78"/>
        <v>6</v>
      </c>
      <c r="O134" s="33">
        <f t="shared" si="78"/>
        <v>0</v>
      </c>
      <c r="P134" s="33">
        <f t="shared" si="78"/>
        <v>0</v>
      </c>
      <c r="Q134" s="33">
        <f t="shared" si="78"/>
        <v>0</v>
      </c>
      <c r="R134" s="61">
        <f t="shared" si="78"/>
        <v>0</v>
      </c>
    </row>
    <row r="135" spans="1:18" s="27" customFormat="1" ht="19.5" customHeight="1" x14ac:dyDescent="0.2">
      <c r="A135" s="121"/>
      <c r="B135" s="35"/>
      <c r="C135" s="32"/>
      <c r="D135" s="130"/>
      <c r="E135" s="131"/>
      <c r="F135" s="78">
        <f>SUM(G135:R135)</f>
        <v>214380</v>
      </c>
      <c r="G135" s="33">
        <f t="shared" ref="G135:R135" si="79">G78+G105</f>
        <v>0</v>
      </c>
      <c r="H135" s="33">
        <f t="shared" si="79"/>
        <v>4320</v>
      </c>
      <c r="I135" s="33">
        <f t="shared" si="79"/>
        <v>0</v>
      </c>
      <c r="J135" s="33">
        <f t="shared" si="79"/>
        <v>6480</v>
      </c>
      <c r="K135" s="33">
        <f t="shared" si="79"/>
        <v>0</v>
      </c>
      <c r="L135" s="33">
        <f t="shared" si="79"/>
        <v>0</v>
      </c>
      <c r="M135" s="33">
        <f t="shared" si="79"/>
        <v>185220</v>
      </c>
      <c r="N135" s="33">
        <f t="shared" si="79"/>
        <v>18360</v>
      </c>
      <c r="O135" s="33">
        <f t="shared" si="79"/>
        <v>0</v>
      </c>
      <c r="P135" s="33">
        <f t="shared" si="79"/>
        <v>0</v>
      </c>
      <c r="Q135" s="33">
        <f t="shared" si="79"/>
        <v>0</v>
      </c>
      <c r="R135" s="61">
        <f t="shared" si="79"/>
        <v>0</v>
      </c>
    </row>
    <row r="136" spans="1:18" s="27" customFormat="1" ht="20.100000000000001" customHeight="1" x14ac:dyDescent="0.2">
      <c r="A136" s="121"/>
      <c r="B136" s="35"/>
      <c r="C136" s="31"/>
      <c r="D136" s="124" t="s">
        <v>43</v>
      </c>
      <c r="E136" s="129"/>
      <c r="F136" s="78">
        <f t="shared" ref="F136:F143" si="80">SUM(G136:R136)</f>
        <v>4049</v>
      </c>
      <c r="G136" s="33">
        <f t="shared" ref="G136:R136" si="81">G79+G106</f>
        <v>347</v>
      </c>
      <c r="H136" s="33">
        <f t="shared" si="81"/>
        <v>425</v>
      </c>
      <c r="I136" s="33">
        <f t="shared" si="81"/>
        <v>488</v>
      </c>
      <c r="J136" s="33">
        <f t="shared" si="81"/>
        <v>372</v>
      </c>
      <c r="K136" s="33">
        <f t="shared" si="81"/>
        <v>287</v>
      </c>
      <c r="L136" s="33">
        <f t="shared" si="81"/>
        <v>333</v>
      </c>
      <c r="M136" s="33">
        <f t="shared" si="81"/>
        <v>287</v>
      </c>
      <c r="N136" s="33">
        <f t="shared" si="81"/>
        <v>258</v>
      </c>
      <c r="O136" s="33">
        <f t="shared" si="81"/>
        <v>297</v>
      </c>
      <c r="P136" s="33">
        <f t="shared" si="81"/>
        <v>269</v>
      </c>
      <c r="Q136" s="33">
        <f t="shared" si="81"/>
        <v>308</v>
      </c>
      <c r="R136" s="61">
        <f t="shared" si="81"/>
        <v>378</v>
      </c>
    </row>
    <row r="137" spans="1:18" s="27" customFormat="1" ht="20.100000000000001" customHeight="1" x14ac:dyDescent="0.2">
      <c r="A137" s="121"/>
      <c r="B137" s="35"/>
      <c r="C137" s="37"/>
      <c r="D137" s="132"/>
      <c r="E137" s="133"/>
      <c r="F137" s="80">
        <f t="shared" si="80"/>
        <v>11495970</v>
      </c>
      <c r="G137" s="38">
        <f t="shared" ref="G137:R137" si="82">G80+G107</f>
        <v>983622</v>
      </c>
      <c r="H137" s="38">
        <f t="shared" si="82"/>
        <v>1094450</v>
      </c>
      <c r="I137" s="38">
        <f t="shared" si="82"/>
        <v>1138202</v>
      </c>
      <c r="J137" s="38">
        <f t="shared" si="82"/>
        <v>1074956</v>
      </c>
      <c r="K137" s="38">
        <f t="shared" si="82"/>
        <v>874368</v>
      </c>
      <c r="L137" s="38">
        <f t="shared" si="82"/>
        <v>1001360</v>
      </c>
      <c r="M137" s="38">
        <f t="shared" si="82"/>
        <v>728141</v>
      </c>
      <c r="N137" s="38">
        <f t="shared" si="82"/>
        <v>751437</v>
      </c>
      <c r="O137" s="38">
        <f t="shared" si="82"/>
        <v>932310</v>
      </c>
      <c r="P137" s="38">
        <f t="shared" si="82"/>
        <v>893830</v>
      </c>
      <c r="Q137" s="38">
        <f t="shared" si="82"/>
        <v>849820</v>
      </c>
      <c r="R137" s="62">
        <f t="shared" si="82"/>
        <v>1173474</v>
      </c>
    </row>
    <row r="138" spans="1:18" s="27" customFormat="1" ht="20.100000000000001" customHeight="1" x14ac:dyDescent="0.2">
      <c r="A138" s="121"/>
      <c r="B138" s="39"/>
      <c r="C138" s="127" t="s">
        <v>44</v>
      </c>
      <c r="D138" s="134"/>
      <c r="E138" s="28"/>
      <c r="F138" s="81">
        <f t="shared" si="80"/>
        <v>7640568</v>
      </c>
      <c r="G138" s="40">
        <f t="shared" ref="G138:R138" si="83">G81+G108</f>
        <v>588141</v>
      </c>
      <c r="H138" s="40">
        <f t="shared" si="83"/>
        <v>570425</v>
      </c>
      <c r="I138" s="40">
        <f t="shared" si="83"/>
        <v>584627</v>
      </c>
      <c r="J138" s="40">
        <f t="shared" si="83"/>
        <v>686769</v>
      </c>
      <c r="K138" s="40">
        <f t="shared" si="83"/>
        <v>580868</v>
      </c>
      <c r="L138" s="40">
        <f t="shared" si="83"/>
        <v>658391</v>
      </c>
      <c r="M138" s="40">
        <f t="shared" si="83"/>
        <v>647678</v>
      </c>
      <c r="N138" s="40">
        <f t="shared" si="83"/>
        <v>674329</v>
      </c>
      <c r="O138" s="40">
        <f t="shared" si="83"/>
        <v>602171</v>
      </c>
      <c r="P138" s="40">
        <f t="shared" si="83"/>
        <v>659105</v>
      </c>
      <c r="Q138" s="40">
        <f t="shared" si="83"/>
        <v>669058</v>
      </c>
      <c r="R138" s="63">
        <f t="shared" si="83"/>
        <v>719006</v>
      </c>
    </row>
    <row r="139" spans="1:18" s="27" customFormat="1" ht="20.100000000000001" customHeight="1" x14ac:dyDescent="0.2">
      <c r="A139" s="92"/>
      <c r="B139" s="41"/>
      <c r="C139" s="135"/>
      <c r="D139" s="135"/>
      <c r="E139" s="30"/>
      <c r="F139" s="78">
        <f t="shared" si="80"/>
        <v>10676953008</v>
      </c>
      <c r="G139" s="33">
        <f t="shared" ref="G139:R139" si="84">G82+G109</f>
        <v>686460031</v>
      </c>
      <c r="H139" s="33">
        <f t="shared" si="84"/>
        <v>728351923</v>
      </c>
      <c r="I139" s="33">
        <f t="shared" si="84"/>
        <v>775039216</v>
      </c>
      <c r="J139" s="33">
        <f t="shared" si="84"/>
        <v>975837319</v>
      </c>
      <c r="K139" s="33">
        <f t="shared" si="84"/>
        <v>814124274</v>
      </c>
      <c r="L139" s="33">
        <f t="shared" si="84"/>
        <v>931928654</v>
      </c>
      <c r="M139" s="33">
        <f t="shared" si="84"/>
        <v>967903258</v>
      </c>
      <c r="N139" s="33">
        <f t="shared" si="84"/>
        <v>916058168</v>
      </c>
      <c r="O139" s="33">
        <f t="shared" si="84"/>
        <v>791612485</v>
      </c>
      <c r="P139" s="33">
        <f t="shared" si="84"/>
        <v>889506436</v>
      </c>
      <c r="Q139" s="33">
        <f t="shared" si="84"/>
        <v>1021926062</v>
      </c>
      <c r="R139" s="61">
        <f t="shared" si="84"/>
        <v>1178205182</v>
      </c>
    </row>
    <row r="140" spans="1:18" s="27" customFormat="1" ht="20.100000000000001" customHeight="1" x14ac:dyDescent="0.2">
      <c r="A140" s="92"/>
      <c r="B140" s="29"/>
      <c r="C140" s="127" t="s">
        <v>45</v>
      </c>
      <c r="D140" s="134"/>
      <c r="E140" s="28"/>
      <c r="F140" s="81">
        <f t="shared" si="80"/>
        <v>4353899</v>
      </c>
      <c r="G140" s="40">
        <f t="shared" ref="G140:R140" si="85">G83+G110</f>
        <v>305160</v>
      </c>
      <c r="H140" s="40">
        <f t="shared" si="85"/>
        <v>306970</v>
      </c>
      <c r="I140" s="40">
        <f t="shared" si="85"/>
        <v>365159</v>
      </c>
      <c r="J140" s="40">
        <f t="shared" si="85"/>
        <v>353067</v>
      </c>
      <c r="K140" s="40">
        <f t="shared" si="85"/>
        <v>359482</v>
      </c>
      <c r="L140" s="40">
        <f t="shared" si="85"/>
        <v>356692</v>
      </c>
      <c r="M140" s="40">
        <f t="shared" si="85"/>
        <v>364209</v>
      </c>
      <c r="N140" s="40">
        <f t="shared" si="85"/>
        <v>364297</v>
      </c>
      <c r="O140" s="40">
        <f t="shared" si="85"/>
        <v>345490</v>
      </c>
      <c r="P140" s="40">
        <f t="shared" si="85"/>
        <v>340858</v>
      </c>
      <c r="Q140" s="40">
        <f t="shared" si="85"/>
        <v>380323</v>
      </c>
      <c r="R140" s="63">
        <f t="shared" si="85"/>
        <v>512192</v>
      </c>
    </row>
    <row r="141" spans="1:18" s="27" customFormat="1" ht="20.100000000000001" customHeight="1" x14ac:dyDescent="0.2">
      <c r="A141" s="92"/>
      <c r="B141" s="41"/>
      <c r="C141" s="135"/>
      <c r="D141" s="135"/>
      <c r="E141" s="30"/>
      <c r="F141" s="78">
        <f t="shared" si="80"/>
        <v>2649035175</v>
      </c>
      <c r="G141" s="33">
        <f t="shared" ref="G141:R141" si="86">G84+G111</f>
        <v>183037950</v>
      </c>
      <c r="H141" s="33">
        <f t="shared" si="86"/>
        <v>180333970</v>
      </c>
      <c r="I141" s="33">
        <f t="shared" si="86"/>
        <v>219672289</v>
      </c>
      <c r="J141" s="33">
        <f t="shared" si="86"/>
        <v>212343090</v>
      </c>
      <c r="K141" s="33">
        <f t="shared" si="86"/>
        <v>212708277</v>
      </c>
      <c r="L141" s="33">
        <f t="shared" si="86"/>
        <v>209286254</v>
      </c>
      <c r="M141" s="33">
        <f t="shared" si="86"/>
        <v>211488277</v>
      </c>
      <c r="N141" s="33">
        <f t="shared" si="86"/>
        <v>213793459</v>
      </c>
      <c r="O141" s="33">
        <f t="shared" si="86"/>
        <v>207363458</v>
      </c>
      <c r="P141" s="33">
        <f t="shared" si="86"/>
        <v>213411175</v>
      </c>
      <c r="Q141" s="33">
        <f t="shared" si="86"/>
        <v>242190298</v>
      </c>
      <c r="R141" s="61">
        <f t="shared" si="86"/>
        <v>343406678</v>
      </c>
    </row>
    <row r="142" spans="1:18" s="27" customFormat="1" ht="20.100000000000001" customHeight="1" x14ac:dyDescent="0.2">
      <c r="A142" s="89"/>
      <c r="B142" s="42"/>
      <c r="C142" s="142" t="s">
        <v>57</v>
      </c>
      <c r="D142" s="142"/>
      <c r="E142" s="143"/>
      <c r="F142" s="81">
        <f t="shared" si="80"/>
        <v>29306985</v>
      </c>
      <c r="G142" s="82">
        <f t="shared" ref="G142:R142" si="87">G85+G112</f>
        <v>2100970</v>
      </c>
      <c r="H142" s="82">
        <f t="shared" si="87"/>
        <v>2092382</v>
      </c>
      <c r="I142" s="82">
        <f t="shared" si="87"/>
        <v>2484789</v>
      </c>
      <c r="J142" s="82">
        <f t="shared" si="87"/>
        <v>2476423</v>
      </c>
      <c r="K142" s="82">
        <f t="shared" si="87"/>
        <v>2361122</v>
      </c>
      <c r="L142" s="82">
        <f t="shared" si="87"/>
        <v>2378388</v>
      </c>
      <c r="M142" s="82">
        <f t="shared" si="87"/>
        <v>2340511</v>
      </c>
      <c r="N142" s="82">
        <f t="shared" si="87"/>
        <v>2395177</v>
      </c>
      <c r="O142" s="82">
        <f t="shared" si="87"/>
        <v>2473893</v>
      </c>
      <c r="P142" s="82">
        <f t="shared" si="87"/>
        <v>2683893</v>
      </c>
      <c r="Q142" s="82">
        <f t="shared" si="87"/>
        <v>2616372</v>
      </c>
      <c r="R142" s="83">
        <f t="shared" si="87"/>
        <v>2903065</v>
      </c>
    </row>
    <row r="143" spans="1:18" s="27" customFormat="1" ht="20.100000000000001" customHeight="1" thickBot="1" x14ac:dyDescent="0.25">
      <c r="A143" s="90"/>
      <c r="B143" s="65"/>
      <c r="C143" s="144"/>
      <c r="D143" s="144"/>
      <c r="E143" s="145"/>
      <c r="F143" s="84">
        <f t="shared" si="80"/>
        <v>34219658282</v>
      </c>
      <c r="G143" s="85">
        <f t="shared" ref="G143:R143" si="88">G86+G113</f>
        <v>2431090216</v>
      </c>
      <c r="H143" s="85">
        <f t="shared" si="88"/>
        <v>2408474304</v>
      </c>
      <c r="I143" s="85">
        <f t="shared" si="88"/>
        <v>2882053611</v>
      </c>
      <c r="J143" s="85">
        <f t="shared" si="88"/>
        <v>2795257399</v>
      </c>
      <c r="K143" s="85">
        <f t="shared" si="88"/>
        <v>2603107353</v>
      </c>
      <c r="L143" s="85">
        <f t="shared" si="88"/>
        <v>2654728952</v>
      </c>
      <c r="M143" s="85">
        <f t="shared" si="88"/>
        <v>2803858571</v>
      </c>
      <c r="N143" s="85">
        <f t="shared" si="88"/>
        <v>2805695116</v>
      </c>
      <c r="O143" s="85">
        <f t="shared" si="88"/>
        <v>2688326670</v>
      </c>
      <c r="P143" s="85">
        <f t="shared" si="88"/>
        <v>2888215342</v>
      </c>
      <c r="Q143" s="85">
        <f t="shared" si="88"/>
        <v>3110005502</v>
      </c>
      <c r="R143" s="86">
        <f t="shared" si="88"/>
        <v>4148845246</v>
      </c>
    </row>
    <row r="144" spans="1:18" ht="39.950000000000003" customHeight="1" thickBot="1" x14ac:dyDescent="0.25"/>
    <row r="145" spans="1:18" s="27" customFormat="1" ht="20.100000000000001" customHeight="1" x14ac:dyDescent="0.2">
      <c r="A145" s="136" t="s">
        <v>56</v>
      </c>
      <c r="B145" s="137"/>
      <c r="C145" s="137"/>
      <c r="D145" s="137"/>
      <c r="E145" s="138"/>
      <c r="F145" s="87">
        <f>SUM(G145:R145)</f>
        <v>206152608</v>
      </c>
      <c r="G145" s="58">
        <f>G142+青果!D41</f>
        <v>15874908</v>
      </c>
      <c r="H145" s="58">
        <f>H142+青果!E41</f>
        <v>17335663</v>
      </c>
      <c r="I145" s="58">
        <f>I142+青果!F41</f>
        <v>17845519</v>
      </c>
      <c r="J145" s="58">
        <f>J142+青果!G41</f>
        <v>16857459</v>
      </c>
      <c r="K145" s="58">
        <f>K142+青果!H41</f>
        <v>16524503</v>
      </c>
      <c r="L145" s="58">
        <f>L142+青果!I41</f>
        <v>15522170</v>
      </c>
      <c r="M145" s="58">
        <f>M142+青果!J41</f>
        <v>17050051</v>
      </c>
      <c r="N145" s="58">
        <f>N142+青果!K41</f>
        <v>17351063</v>
      </c>
      <c r="O145" s="58">
        <f>O142+青果!L41</f>
        <v>16098792</v>
      </c>
      <c r="P145" s="58">
        <f>P142+青果!M41</f>
        <v>18835932</v>
      </c>
      <c r="Q145" s="58">
        <f>Q142+青果!N41</f>
        <v>18779928</v>
      </c>
      <c r="R145" s="88">
        <f>R142+青果!O41</f>
        <v>18076620</v>
      </c>
    </row>
    <row r="146" spans="1:18" s="27" customFormat="1" ht="20.100000000000001" customHeight="1" thickBot="1" x14ac:dyDescent="0.25">
      <c r="A146" s="139"/>
      <c r="B146" s="140"/>
      <c r="C146" s="140"/>
      <c r="D146" s="140"/>
      <c r="E146" s="141"/>
      <c r="F146" s="84">
        <f>SUM(G146:R146)</f>
        <v>92539674669</v>
      </c>
      <c r="G146" s="85">
        <f>G143+青果!D42</f>
        <v>6745780874</v>
      </c>
      <c r="H146" s="85">
        <f>H143+青果!E42</f>
        <v>6951176588</v>
      </c>
      <c r="I146" s="85">
        <f>I143+青果!F42</f>
        <v>7939046574</v>
      </c>
      <c r="J146" s="85">
        <f>J143+青果!G42</f>
        <v>7511884361</v>
      </c>
      <c r="K146" s="85">
        <f>K143+青果!H42</f>
        <v>7178329008</v>
      </c>
      <c r="L146" s="85">
        <f>L143+青果!I42</f>
        <v>6665263793</v>
      </c>
      <c r="M146" s="85">
        <f>M143+青果!J42</f>
        <v>7853871637</v>
      </c>
      <c r="N146" s="85">
        <f>N143+青果!K42</f>
        <v>8244000618</v>
      </c>
      <c r="O146" s="85">
        <f>O143+青果!L42</f>
        <v>7470498895</v>
      </c>
      <c r="P146" s="85">
        <f>P143+青果!M42</f>
        <v>8022371260</v>
      </c>
      <c r="Q146" s="85">
        <f>Q143+青果!N42</f>
        <v>8212174010</v>
      </c>
      <c r="R146" s="86">
        <f>R143+青果!O42</f>
        <v>9745277051</v>
      </c>
    </row>
  </sheetData>
  <mergeCells count="116">
    <mergeCell ref="I1:M1"/>
    <mergeCell ref="Q2:Q3"/>
    <mergeCell ref="R2:R3"/>
    <mergeCell ref="M2:M3"/>
    <mergeCell ref="N2:N3"/>
    <mergeCell ref="O2:O3"/>
    <mergeCell ref="P2:P3"/>
    <mergeCell ref="I2:I3"/>
    <mergeCell ref="J2:J3"/>
    <mergeCell ref="K2:K3"/>
    <mergeCell ref="L2:L3"/>
    <mergeCell ref="Q1:R1"/>
    <mergeCell ref="F2:F3"/>
    <mergeCell ref="G2:G3"/>
    <mergeCell ref="H2:H3"/>
    <mergeCell ref="C4:D5"/>
    <mergeCell ref="D6:E7"/>
    <mergeCell ref="D8:E9"/>
    <mergeCell ref="F59:F60"/>
    <mergeCell ref="D16:E17"/>
    <mergeCell ref="D18:E19"/>
    <mergeCell ref="D22:E23"/>
    <mergeCell ref="C24:D25"/>
    <mergeCell ref="C26:D27"/>
    <mergeCell ref="C31:D32"/>
    <mergeCell ref="C28:E29"/>
    <mergeCell ref="D35:E36"/>
    <mergeCell ref="A10:A23"/>
    <mergeCell ref="D10:E11"/>
    <mergeCell ref="C14:D15"/>
    <mergeCell ref="D12:E13"/>
    <mergeCell ref="D20:E21"/>
    <mergeCell ref="D33:E34"/>
    <mergeCell ref="A37:A50"/>
    <mergeCell ref="D37:E38"/>
    <mergeCell ref="C41:D42"/>
    <mergeCell ref="D43:E44"/>
    <mergeCell ref="D45:E46"/>
    <mergeCell ref="D49:E50"/>
    <mergeCell ref="D39:E40"/>
    <mergeCell ref="I58:M58"/>
    <mergeCell ref="D47:E48"/>
    <mergeCell ref="C51:D52"/>
    <mergeCell ref="C53:D54"/>
    <mergeCell ref="C55:E56"/>
    <mergeCell ref="G59:G60"/>
    <mergeCell ref="L59:L60"/>
    <mergeCell ref="M59:M60"/>
    <mergeCell ref="I59:I60"/>
    <mergeCell ref="K59:K60"/>
    <mergeCell ref="H59:H60"/>
    <mergeCell ref="R59:R60"/>
    <mergeCell ref="C61:D62"/>
    <mergeCell ref="D63:E64"/>
    <mergeCell ref="D65:E66"/>
    <mergeCell ref="N59:N60"/>
    <mergeCell ref="O59:O60"/>
    <mergeCell ref="P59:P60"/>
    <mergeCell ref="Q59:Q60"/>
    <mergeCell ref="J59:J60"/>
    <mergeCell ref="L116:L117"/>
    <mergeCell ref="M116:M117"/>
    <mergeCell ref="C108:D109"/>
    <mergeCell ref="C110:D111"/>
    <mergeCell ref="C112:E113"/>
    <mergeCell ref="D90:E91"/>
    <mergeCell ref="D96:E97"/>
    <mergeCell ref="D79:E80"/>
    <mergeCell ref="D77:E78"/>
    <mergeCell ref="Q58:R58"/>
    <mergeCell ref="Q115:R115"/>
    <mergeCell ref="D136:E137"/>
    <mergeCell ref="R116:R117"/>
    <mergeCell ref="C118:D119"/>
    <mergeCell ref="D120:E121"/>
    <mergeCell ref="D122:E123"/>
    <mergeCell ref="N116:N117"/>
    <mergeCell ref="O116:O117"/>
    <mergeCell ref="D92:E93"/>
    <mergeCell ref="P116:P117"/>
    <mergeCell ref="Q116:Q117"/>
    <mergeCell ref="C128:D129"/>
    <mergeCell ref="I115:M115"/>
    <mergeCell ref="F116:F117"/>
    <mergeCell ref="G116:G117"/>
    <mergeCell ref="H116:H117"/>
    <mergeCell ref="I116:I117"/>
    <mergeCell ref="J116:J117"/>
    <mergeCell ref="K116:K117"/>
    <mergeCell ref="D124:E125"/>
    <mergeCell ref="C83:D84"/>
    <mergeCell ref="C85:E86"/>
    <mergeCell ref="C88:D89"/>
    <mergeCell ref="A145:E146"/>
    <mergeCell ref="C138:D139"/>
    <mergeCell ref="C140:D141"/>
    <mergeCell ref="C142:E143"/>
    <mergeCell ref="D132:E133"/>
    <mergeCell ref="D134:E135"/>
    <mergeCell ref="A123:A138"/>
    <mergeCell ref="D126:E127"/>
    <mergeCell ref="D130:E131"/>
    <mergeCell ref="A67:A80"/>
    <mergeCell ref="A94:A107"/>
    <mergeCell ref="D94:E95"/>
    <mergeCell ref="C98:D99"/>
    <mergeCell ref="D100:E101"/>
    <mergeCell ref="D102:E103"/>
    <mergeCell ref="D104:E105"/>
    <mergeCell ref="D106:E107"/>
    <mergeCell ref="C81:D82"/>
    <mergeCell ref="D69:E70"/>
    <mergeCell ref="D67:E68"/>
    <mergeCell ref="C71:D72"/>
    <mergeCell ref="D73:E74"/>
    <mergeCell ref="D75:E76"/>
  </mergeCells>
  <phoneticPr fontId="2"/>
  <printOptions horizontalCentered="1"/>
  <pageMargins left="0.59055118110236227" right="0.59055118110236227" top="0.39370078740157483" bottom="0.39370078740157483" header="0" footer="0"/>
  <pageSetup paperSize="9" scale="52" fitToHeight="0" orientation="landscape" r:id="rId1"/>
  <headerFooter alignWithMargins="0"/>
  <rowBreaks count="2" manualBreakCount="2">
    <brk id="57" max="16383" man="1"/>
    <brk id="11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青果</vt:lpstr>
      <vt:lpstr>水産</vt:lpstr>
    </vt:vector>
  </TitlesOfParts>
  <Company>管理部 総務課 企画調査係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fuichiba</dc:creator>
  <cp:lastModifiedBy>fuichiba</cp:lastModifiedBy>
  <cp:lastPrinted>2022-03-11T04:01:47Z</cp:lastPrinted>
  <dcterms:created xsi:type="dcterms:W3CDTF">2003-03-14T07:55:44Z</dcterms:created>
  <dcterms:modified xsi:type="dcterms:W3CDTF">2025-02-18T04:11:59Z</dcterms:modified>
</cp:coreProperties>
</file>